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DOCUMENTOS TRANSPARENCIA OCTUBRE 2024\"/>
    </mc:Choice>
  </mc:AlternateContent>
  <xr:revisionPtr revIDLastSave="0" documentId="13_ncr:1_{0353F6F7-0831-420C-8258-74335CEAAC1A}" xr6:coauthVersionLast="47" xr6:coauthVersionMax="47" xr10:uidLastSave="{00000000-0000-0000-0000-000000000000}"/>
  <bookViews>
    <workbookView xWindow="4590" yWindow="0" windowWidth="24210" windowHeight="14175" xr2:uid="{00000000-000D-0000-FFFF-FFFF00000000}"/>
  </bookViews>
  <sheets>
    <sheet name="EJECUCION ACUMULA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Zftv647gOXhV0y4T76XrzPRJPu90casBWUN3PJ8Xpk="/>
    </ext>
  </extLst>
</workbook>
</file>

<file path=xl/calcChain.xml><?xml version="1.0" encoding="utf-8"?>
<calcChain xmlns="http://schemas.openxmlformats.org/spreadsheetml/2006/main">
  <c r="O99" i="1" l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N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N49" i="1"/>
  <c r="O49" i="1" s="1"/>
  <c r="O48" i="1"/>
  <c r="O47" i="1"/>
  <c r="O46" i="1"/>
  <c r="O45" i="1"/>
  <c r="O44" i="1"/>
  <c r="O43" i="1"/>
  <c r="O42" i="1"/>
  <c r="O41" i="1"/>
  <c r="O40" i="1"/>
  <c r="N39" i="1"/>
  <c r="O39" i="1" s="1"/>
  <c r="O38" i="1"/>
  <c r="O37" i="1"/>
  <c r="O36" i="1"/>
  <c r="O35" i="1"/>
  <c r="O34" i="1"/>
  <c r="O33" i="1"/>
  <c r="O32" i="1"/>
  <c r="O31" i="1"/>
  <c r="O30" i="1"/>
  <c r="O29" i="1"/>
  <c r="N29" i="1"/>
  <c r="O28" i="1"/>
  <c r="O27" i="1"/>
  <c r="O26" i="1"/>
  <c r="O25" i="1"/>
  <c r="O24" i="1"/>
  <c r="N23" i="1"/>
  <c r="N100" i="1" s="1"/>
  <c r="M65" i="1"/>
  <c r="M57" i="1"/>
  <c r="M49" i="1"/>
  <c r="M39" i="1"/>
  <c r="M29" i="1"/>
  <c r="M23" i="1"/>
  <c r="D75" i="1"/>
  <c r="L65" i="1"/>
  <c r="K65" i="1"/>
  <c r="J65" i="1"/>
  <c r="D65" i="1"/>
  <c r="L57" i="1"/>
  <c r="K57" i="1"/>
  <c r="J57" i="1"/>
  <c r="L49" i="1"/>
  <c r="K49" i="1"/>
  <c r="J49" i="1"/>
  <c r="I49" i="1"/>
  <c r="H49" i="1"/>
  <c r="G49" i="1"/>
  <c r="F49" i="1"/>
  <c r="E49" i="1"/>
  <c r="D49" i="1"/>
  <c r="L39" i="1"/>
  <c r="K39" i="1"/>
  <c r="J39" i="1"/>
  <c r="I39" i="1"/>
  <c r="D39" i="1"/>
  <c r="L29" i="1"/>
  <c r="K29" i="1"/>
  <c r="J29" i="1"/>
  <c r="I29" i="1"/>
  <c r="H29" i="1"/>
  <c r="G29" i="1"/>
  <c r="F29" i="1"/>
  <c r="E29" i="1"/>
  <c r="D29" i="1"/>
  <c r="L23" i="1"/>
  <c r="K23" i="1"/>
  <c r="J23" i="1"/>
  <c r="I23" i="1"/>
  <c r="H23" i="1"/>
  <c r="G23" i="1"/>
  <c r="F23" i="1"/>
  <c r="E23" i="1"/>
  <c r="D23" i="1"/>
  <c r="O100" i="1" l="1"/>
  <c r="N22" i="1"/>
  <c r="O22" i="1" s="1"/>
  <c r="O23" i="1"/>
  <c r="G100" i="1"/>
  <c r="G22" i="1" s="1"/>
  <c r="K100" i="1"/>
  <c r="K22" i="1" s="1"/>
  <c r="M100" i="1"/>
  <c r="M22" i="1" s="1"/>
  <c r="I100" i="1"/>
  <c r="I22" i="1" s="1"/>
  <c r="F100" i="1"/>
  <c r="F22" i="1" s="1"/>
  <c r="J100" i="1"/>
  <c r="J22" i="1" s="1"/>
  <c r="D22" i="1"/>
  <c r="H100" i="1"/>
  <c r="H22" i="1" s="1"/>
  <c r="L100" i="1"/>
  <c r="L22" i="1" s="1"/>
  <c r="D100" i="1"/>
  <c r="E100" i="1"/>
  <c r="E22" i="1" l="1"/>
</calcChain>
</file>

<file path=xl/sharedStrings.xml><?xml version="1.0" encoding="utf-8"?>
<sst xmlns="http://schemas.openxmlformats.org/spreadsheetml/2006/main" count="93" uniqueCount="93">
  <si>
    <t>Detalle</t>
  </si>
  <si>
    <t>ENERO</t>
  </si>
  <si>
    <t>FEBRERO</t>
  </si>
  <si>
    <t>MARZO</t>
  </si>
  <si>
    <t>ABRIL</t>
  </si>
  <si>
    <t>MAYO</t>
  </si>
  <si>
    <t>JUNIO</t>
  </si>
  <si>
    <t>JULIO</t>
  </si>
  <si>
    <t>TOTAL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</si>
  <si>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</si>
  <si>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</si>
  <si>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</si>
  <si>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</si>
  <si>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</si>
  <si>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</si>
  <si>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</si>
  <si>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</si>
  <si>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</si>
  <si>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</si>
  <si>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</si>
  <si>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</si>
  <si>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</si>
  <si>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</si>
  <si>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</si>
  <si>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</si>
  <si>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</si>
  <si>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</si>
  <si>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</si>
  <si>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</si>
  <si>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</si>
  <si>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</si>
  <si>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</si>
  <si>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</si>
  <si>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</si>
  <si>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</si>
  <si>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</si>
  <si>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</si>
  <si>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</si>
  <si>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</si>
  <si>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</si>
  <si>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</si>
  <si>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</si>
  <si>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</si>
  <si>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</si>
  <si>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</si>
  <si>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</si>
  <si>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</si>
  <si>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</si>
  <si>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</si>
  <si>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</si>
  <si>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</si>
  <si>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</si>
  <si>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</si>
  <si>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</si>
  <si>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</si>
  <si>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</si>
  <si>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</si>
  <si>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</si>
  <si>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</si>
  <si>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</si>
  <si>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</si>
  <si>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</si>
  <si>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</si>
  <si>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2.8.2 - ADQUISICIÓN DE TÍTULOS VALORES REPRESENTATIVOS DE DEUDA</t>
  </si>
  <si>
    <t>2.9 - GASTOS FINANCIEROS</t>
  </si>
  <si>
    <t>2.9.1 - INTERESES DE LA DEUDA PÚBLICA INTERNA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</si>
  <si>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</si>
  <si>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</si>
  <si>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</si>
  <si>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</si>
  <si>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</si>
  <si>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</si>
  <si>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</si>
  <si>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</si>
  <si>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</si>
  <si>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</si>
  <si>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</si>
  <si>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</si>
  <si>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AGOSTO</t>
  </si>
  <si>
    <t>2.3.8 - GASTOS QUE SE ASIGNARÁN DURANTE EL EJERCICIO (ART. 32 Y 33 LEY 423-06)</t>
  </si>
  <si>
    <t>2.7.4 - GASTOS QUE SE ASIGNARÁN DURANTE EL EJERCICIO PARA INVERSIÓN (ART. 32 Y 33 LEY 423-06)</t>
  </si>
  <si>
    <t>2.8 - ADQUISICION DE ACTIVOS FINANCIEROS CON FINES DE POLÍTICA</t>
  </si>
  <si>
    <t>SEPTIEMBRE</t>
  </si>
  <si>
    <t>2.9.2 - INTERESES DE LA DEUDA PÚBLICA EXTERNA</t>
  </si>
  <si>
    <t xml:space="preserve">    Total Gastos</t>
  </si>
  <si>
    <t>2.8.1 - CONCESIÓN DE PRÉSTAMOS</t>
  </si>
  <si>
    <t>2.6.7 - ACTIVOS BIOLÓGICOS CULTIVABLES</t>
  </si>
  <si>
    <t>PRESUPUESTO APROBADO</t>
  </si>
  <si>
    <t>OCTUBRE</t>
  </si>
  <si>
    <t>2.2.8 - OTROS SERVICIOS NO INCLUÍDOS EN CONCEPTOS ANTERIORES</t>
  </si>
  <si>
    <t>VALORES En RD$</t>
  </si>
  <si>
    <t xml:space="preserve">                                                                                                                                                                        Ejecución de Gastos y Aplicaciones Financieras </t>
  </si>
  <si>
    <t xml:space="preserve">   DESDE 01 DE ENERO HASTA 31 DE OCTUBRE,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</si>
</sst>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sz val="8"/>
      <name val="Calibri"/>
      <scheme val="minor"/>
    </font>
    <font>
      <b/>
      <sz val="16"/>
      <color theme="1"/>
      <name val="Book Antiqua"/>
      <family val="1"/>
    </font>
    <font>
      <sz val="12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43" fontId="2" fillId="0" borderId="0" xfId="0" applyNumberFormat="1" applyFont="1"/>
    <xf numFmtId="9" fontId="2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1" fillId="0" borderId="0" xfId="0" applyFont="1"/>
    <xf numFmtId="0" fontId="11" fillId="0" borderId="4" xfId="0" applyFont="1" applyBorder="1" applyAlignment="1">
      <alignment horizontal="left" vertical="center" wrapText="1" indent="2"/>
    </xf>
    <xf numFmtId="43" fontId="11" fillId="0" borderId="4" xfId="1" applyFont="1" applyBorder="1" applyAlignment="1">
      <alignment vertical="center" wrapText="1"/>
    </xf>
    <xf numFmtId="43" fontId="11" fillId="0" borderId="4" xfId="1" applyFont="1" applyBorder="1"/>
    <xf numFmtId="43" fontId="11" fillId="0" borderId="7" xfId="1" applyFont="1" applyBorder="1"/>
    <xf numFmtId="4" fontId="11" fillId="0" borderId="0" xfId="0" applyNumberFormat="1" applyFont="1"/>
    <xf numFmtId="0" fontId="8" fillId="0" borderId="4" xfId="0" applyFont="1" applyBorder="1" applyAlignment="1">
      <alignment horizontal="left" vertical="center" wrapText="1"/>
    </xf>
    <xf numFmtId="43" fontId="8" fillId="0" borderId="4" xfId="1" applyFont="1" applyBorder="1" applyAlignment="1">
      <alignment vertical="center" wrapText="1"/>
    </xf>
    <xf numFmtId="4" fontId="11" fillId="0" borderId="4" xfId="0" applyNumberFormat="1" applyFont="1" applyBorder="1"/>
    <xf numFmtId="4" fontId="11" fillId="0" borderId="4" xfId="0" applyNumberFormat="1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43" fontId="8" fillId="0" borderId="11" xfId="1" applyFont="1" applyBorder="1" applyAlignment="1">
      <alignment vertical="center" wrapText="1"/>
    </xf>
    <xf numFmtId="43" fontId="8" fillId="0" borderId="12" xfId="1" applyFont="1" applyBorder="1"/>
    <xf numFmtId="164" fontId="8" fillId="0" borderId="4" xfId="0" applyNumberFormat="1" applyFont="1" applyBorder="1" applyAlignment="1">
      <alignment vertical="center" wrapText="1"/>
    </xf>
    <xf numFmtId="43" fontId="8" fillId="0" borderId="4" xfId="1" applyFont="1" applyBorder="1"/>
    <xf numFmtId="0" fontId="8" fillId="0" borderId="13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 indent="2"/>
    </xf>
    <xf numFmtId="43" fontId="11" fillId="0" borderId="7" xfId="1" applyFont="1" applyBorder="1" applyAlignment="1">
      <alignment vertical="center" wrapText="1"/>
    </xf>
    <xf numFmtId="43" fontId="11" fillId="0" borderId="8" xfId="1" applyFont="1" applyBorder="1"/>
    <xf numFmtId="43" fontId="11" fillId="0" borderId="5" xfId="1" applyFont="1" applyBorder="1"/>
    <xf numFmtId="43" fontId="11" fillId="0" borderId="9" xfId="1" applyFont="1" applyBorder="1" applyAlignment="1">
      <alignment vertical="center" wrapText="1"/>
    </xf>
    <xf numFmtId="43" fontId="11" fillId="0" borderId="10" xfId="1" applyFont="1" applyBorder="1"/>
    <xf numFmtId="0" fontId="8" fillId="3" borderId="5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9" xfId="0" applyFont="1" applyBorder="1"/>
    <xf numFmtId="43" fontId="11" fillId="0" borderId="11" xfId="1" applyFont="1" applyBorder="1" applyAlignment="1">
      <alignment vertical="center" wrapText="1"/>
    </xf>
    <xf numFmtId="43" fontId="11" fillId="0" borderId="12" xfId="0" applyNumberFormat="1" applyFont="1" applyBorder="1"/>
    <xf numFmtId="43" fontId="8" fillId="2" borderId="2" xfId="1" applyFont="1" applyFill="1" applyBorder="1" applyAlignment="1">
      <alignment horizontal="center" vertical="center" wrapText="1"/>
    </xf>
    <xf numFmtId="43" fontId="8" fillId="2" borderId="6" xfId="1" applyFont="1" applyFill="1" applyBorder="1" applyAlignment="1">
      <alignment horizontal="center" vertical="center" wrapText="1"/>
    </xf>
    <xf numFmtId="43" fontId="8" fillId="2" borderId="3" xfId="1" applyFont="1" applyFill="1" applyBorder="1" applyAlignment="1">
      <alignment horizontal="center" vertical="center" wrapText="1"/>
    </xf>
    <xf numFmtId="43" fontId="11" fillId="0" borderId="0" xfId="0" applyNumberFormat="1" applyFont="1"/>
    <xf numFmtId="43" fontId="11" fillId="0" borderId="0" xfId="1" applyFont="1"/>
    <xf numFmtId="43" fontId="8" fillId="0" borderId="5" xfId="1" applyFont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43" fontId="8" fillId="0" borderId="4" xfId="1" applyFont="1" applyBorder="1" applyAlignment="1">
      <alignment horizontal="left" vertical="center" wrapText="1"/>
    </xf>
    <xf numFmtId="43" fontId="8" fillId="0" borderId="4" xfId="0" applyNumberFormat="1" applyFont="1" applyBorder="1"/>
    <xf numFmtId="43" fontId="8" fillId="0" borderId="5" xfId="1" applyFont="1" applyBorder="1"/>
    <xf numFmtId="43" fontId="8" fillId="2" borderId="15" xfId="1" applyFont="1" applyFill="1" applyBorder="1" applyAlignment="1">
      <alignment horizontal="center" vertical="center" wrapText="1"/>
    </xf>
    <xf numFmtId="43" fontId="8" fillId="0" borderId="0" xfId="1" applyFont="1" applyBorder="1"/>
    <xf numFmtId="43" fontId="11" fillId="0" borderId="9" xfId="1" applyFont="1" applyBorder="1"/>
    <xf numFmtId="43" fontId="11" fillId="0" borderId="8" xfId="1" applyFont="1" applyBorder="1" applyAlignment="1">
      <alignment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43" fontId="11" fillId="0" borderId="8" xfId="0" applyNumberFormat="1" applyFont="1" applyBorder="1"/>
    <xf numFmtId="43" fontId="11" fillId="0" borderId="7" xfId="0" applyNumberFormat="1" applyFont="1" applyBorder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1372394</xdr:colOff>
      <xdr:row>1</xdr:row>
      <xdr:rowOff>168995</xdr:rowOff>
    </xdr:from>
    <xdr:ext cx="4581525" cy="3276600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1928" y="411156"/>
          <a:ext cx="4581525" cy="32766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310915</xdr:colOff>
      <xdr:row>110</xdr:row>
      <xdr:rowOff>8053</xdr:rowOff>
    </xdr:from>
    <xdr:ext cx="6075427" cy="969663"/>
    <xdr:grpSp>
      <xdr:nvGrpSpPr>
        <xdr:cNvPr id="7" name="Shape 2" title="Dibujo">
          <a:extLst>
            <a:ext uri="{FF2B5EF4-FFF2-40B4-BE49-F238E27FC236}">
              <a16:creationId xmlns:a16="http://schemas.microsoft.com/office/drawing/2014/main" id="{FC6927A4-DDC0-4F29-A3F4-8C915F93C8B0}"/>
            </a:ext>
          </a:extLst>
        </xdr:cNvPr>
        <xdr:cNvGrpSpPr/>
      </xdr:nvGrpSpPr>
      <xdr:grpSpPr>
        <a:xfrm>
          <a:off x="13305736" y="62306089"/>
          <a:ext cx="6075427" cy="969663"/>
          <a:chOff x="372875" y="1684381"/>
          <a:chExt cx="2877900" cy="458711"/>
        </a:xfrm>
      </xdr:grpSpPr>
      <xdr:sp macro="" textlink="">
        <xdr:nvSpPr>
          <xdr:cNvPr id="8" name="Shape 9">
            <a:extLst>
              <a:ext uri="{FF2B5EF4-FFF2-40B4-BE49-F238E27FC236}">
                <a16:creationId xmlns:a16="http://schemas.microsoft.com/office/drawing/2014/main" id="{B5DEDFC3-6DD0-F1AE-FED0-B3839F9F519E}"/>
              </a:ext>
            </a:extLst>
          </xdr:cNvPr>
          <xdr:cNvSpPr txBox="1"/>
        </xdr:nvSpPr>
        <xdr:spPr>
          <a:xfrm>
            <a:off x="372875" y="1701097"/>
            <a:ext cx="2877900" cy="441995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Lic. Ram</a:t>
            </a:r>
            <a:r>
              <a:rPr lang="en-US" sz="1600" b="1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ón Alexis Severino</a:t>
            </a:r>
            <a:endParaRPr sz="1600" b="1">
              <a:solidFill>
                <a:srgbClr val="202124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Dir. Adm Y Finan.</a:t>
            </a:r>
            <a:endParaRPr sz="1600" b="1">
              <a:solidFill>
                <a:srgbClr val="202124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Aprobado por:</a:t>
            </a:r>
            <a:endParaRPr sz="1600">
              <a:solidFill>
                <a:srgbClr val="202124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9" name="Shape 10">
            <a:extLst>
              <a:ext uri="{FF2B5EF4-FFF2-40B4-BE49-F238E27FC236}">
                <a16:creationId xmlns:a16="http://schemas.microsoft.com/office/drawing/2014/main" id="{42B5AC22-D56D-2EAB-93FA-E7E3431ABEB3}"/>
              </a:ext>
            </a:extLst>
          </xdr:cNvPr>
          <xdr:cNvCxnSpPr/>
        </xdr:nvCxnSpPr>
        <xdr:spPr>
          <a:xfrm>
            <a:off x="383025" y="1684381"/>
            <a:ext cx="28677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twoCellAnchor>
    <xdr:from>
      <xdr:col>3</xdr:col>
      <xdr:colOff>0</xdr:colOff>
      <xdr:row>111</xdr:row>
      <xdr:rowOff>0</xdr:rowOff>
    </xdr:from>
    <xdr:to>
      <xdr:col>5</xdr:col>
      <xdr:colOff>579578</xdr:colOff>
      <xdr:row>116</xdr:row>
      <xdr:rowOff>172987</xdr:rowOff>
    </xdr:to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B163801B-733C-4B55-A6AC-E29DBBD1F6F6}"/>
            </a:ext>
          </a:extLst>
        </xdr:cNvPr>
        <xdr:cNvSpPr txBox="1"/>
      </xdr:nvSpPr>
      <xdr:spPr>
        <a:xfrm>
          <a:off x="3948266" y="46395968"/>
          <a:ext cx="3836514" cy="1171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oneCellAnchor>
    <xdr:from>
      <xdr:col>2</xdr:col>
      <xdr:colOff>1549454</xdr:colOff>
      <xdr:row>109</xdr:row>
      <xdr:rowOff>161678</xdr:rowOff>
    </xdr:from>
    <xdr:ext cx="6456042" cy="934327"/>
    <xdr:grpSp>
      <xdr:nvGrpSpPr>
        <xdr:cNvPr id="18" name="Shape 2" title="Dibujo">
          <a:extLst>
            <a:ext uri="{FF2B5EF4-FFF2-40B4-BE49-F238E27FC236}">
              <a16:creationId xmlns:a16="http://schemas.microsoft.com/office/drawing/2014/main" id="{75869B12-B390-4D2A-9252-2C5CF039D442}"/>
            </a:ext>
          </a:extLst>
        </xdr:cNvPr>
        <xdr:cNvGrpSpPr/>
      </xdr:nvGrpSpPr>
      <xdr:grpSpPr>
        <a:xfrm>
          <a:off x="1549454" y="62255607"/>
          <a:ext cx="6456042" cy="934327"/>
          <a:chOff x="342350" y="152525"/>
          <a:chExt cx="2948950" cy="420069"/>
        </a:xfrm>
      </xdr:grpSpPr>
      <xdr:sp macro="" textlink="">
        <xdr:nvSpPr>
          <xdr:cNvPr id="19" name="Shape 7">
            <a:extLst>
              <a:ext uri="{FF2B5EF4-FFF2-40B4-BE49-F238E27FC236}">
                <a16:creationId xmlns:a16="http://schemas.microsoft.com/office/drawing/2014/main" id="{13C841A1-5EEA-EC4F-1729-8732184C3C9E}"/>
              </a:ext>
            </a:extLst>
          </xdr:cNvPr>
          <xdr:cNvSpPr txBox="1"/>
        </xdr:nvSpPr>
        <xdr:spPr>
          <a:xfrm>
            <a:off x="342350" y="152525"/>
            <a:ext cx="2918400" cy="420069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Lic. Juana Feliz</a:t>
            </a:r>
            <a:endParaRPr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Enc. Dpto. Financiero</a:t>
            </a:r>
            <a:endParaRPr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Book Antiqua"/>
                <a:ea typeface="Book Antiqua"/>
                <a:cs typeface="Book Antiqua"/>
                <a:sym typeface="Book Antiqua"/>
              </a:rPr>
              <a:t>Elaborado por:</a:t>
            </a:r>
            <a:endParaRPr sz="1600"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20" name="Shape 8">
            <a:extLst>
              <a:ext uri="{FF2B5EF4-FFF2-40B4-BE49-F238E27FC236}">
                <a16:creationId xmlns:a16="http://schemas.microsoft.com/office/drawing/2014/main" id="{D0BFB2B4-1F35-24E1-6505-3C37D9C08018}"/>
              </a:ext>
            </a:extLst>
          </xdr:cNvPr>
          <xdr:cNvCxnSpPr/>
        </xdr:nvCxnSpPr>
        <xdr:spPr>
          <a:xfrm>
            <a:off x="362700" y="172875"/>
            <a:ext cx="29286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1012"/>
  <sheetViews>
    <sheetView showGridLines="0" tabSelected="1" topLeftCell="C92" zoomScale="42" zoomScaleNormal="42" workbookViewId="0">
      <selection activeCell="F110" sqref="F110"/>
    </sheetView>
  </sheetViews>
  <sheetFormatPr baseColWidth="10" defaultColWidth="14.42578125" defaultRowHeight="15" customHeight="1" x14ac:dyDescent="0.25"/>
  <cols>
    <col min="1" max="1" width="0.140625" customWidth="1"/>
    <col min="2" max="2" width="1.28515625" hidden="1" customWidth="1"/>
    <col min="3" max="3" width="37.140625" customWidth="1"/>
    <col min="4" max="4" width="25.42578125" customWidth="1"/>
    <col min="5" max="5" width="22.28515625" customWidth="1"/>
    <col min="6" max="6" width="21.85546875" customWidth="1"/>
    <col min="7" max="7" width="22.140625" customWidth="1"/>
    <col min="8" max="8" width="21.140625" customWidth="1"/>
    <col min="9" max="9" width="21.5703125" customWidth="1"/>
    <col min="10" max="10" width="23.42578125" customWidth="1"/>
    <col min="11" max="11" width="22.28515625" customWidth="1"/>
    <col min="12" max="12" width="23" customWidth="1"/>
    <col min="13" max="13" width="23.7109375" customWidth="1"/>
    <col min="14" max="14" width="23.28515625" customWidth="1"/>
    <col min="15" max="15" width="28" customWidth="1"/>
    <col min="16" max="23" width="6" customWidth="1"/>
    <col min="24" max="25" width="7" customWidth="1"/>
    <col min="26" max="27" width="9.140625" customWidth="1"/>
  </cols>
  <sheetData>
    <row r="1" spans="3:15" ht="18.75" x14ac:dyDescent="0.3">
      <c r="C1" s="1"/>
      <c r="D1" s="1"/>
      <c r="E1" s="1"/>
      <c r="F1" s="1"/>
      <c r="G1" s="1"/>
      <c r="H1" s="1"/>
      <c r="I1" s="1"/>
      <c r="J1" s="1"/>
      <c r="K1" s="1"/>
      <c r="M1" s="2"/>
      <c r="N1" s="2"/>
    </row>
    <row r="2" spans="3:15" ht="18.75" x14ac:dyDescent="0.3">
      <c r="C2" s="1"/>
      <c r="D2" s="1"/>
      <c r="E2" s="1"/>
      <c r="F2" s="1"/>
      <c r="G2" s="1"/>
      <c r="H2" s="1"/>
      <c r="I2" s="1"/>
      <c r="J2" s="1"/>
      <c r="K2" s="1"/>
      <c r="M2" s="2"/>
      <c r="N2" s="2"/>
    </row>
    <row r="3" spans="3:15" ht="18.75" x14ac:dyDescent="0.3">
      <c r="C3" s="1"/>
      <c r="D3" s="1"/>
      <c r="E3" s="1"/>
      <c r="F3" s="1"/>
      <c r="G3" s="1"/>
      <c r="H3" s="1"/>
      <c r="I3" s="1"/>
      <c r="J3" s="1"/>
      <c r="K3" s="1"/>
      <c r="M3" s="2"/>
      <c r="N3" s="2"/>
    </row>
    <row r="4" spans="3:15" ht="18.75" x14ac:dyDescent="0.3">
      <c r="C4" s="1"/>
      <c r="D4" s="1"/>
      <c r="E4" s="1"/>
      <c r="F4" s="1"/>
      <c r="G4" s="1"/>
      <c r="H4" s="1"/>
      <c r="I4" s="1"/>
      <c r="J4" s="1"/>
      <c r="K4" s="1"/>
      <c r="M4" s="2"/>
      <c r="N4" s="2"/>
    </row>
    <row r="5" spans="3:15" ht="18.75" x14ac:dyDescent="0.3">
      <c r="C5" s="1"/>
      <c r="D5" s="1"/>
      <c r="E5" s="1"/>
      <c r="F5" s="1"/>
      <c r="G5" s="1"/>
      <c r="H5" s="1"/>
      <c r="I5" s="1"/>
      <c r="J5" s="1"/>
      <c r="K5" s="1"/>
      <c r="M5" s="2"/>
      <c r="N5" s="2"/>
    </row>
    <row r="6" spans="3:15" ht="18.75" x14ac:dyDescent="0.3">
      <c r="C6" s="1"/>
      <c r="D6" s="1"/>
      <c r="E6" s="1"/>
      <c r="F6" s="1"/>
      <c r="G6" s="1"/>
      <c r="H6" s="1"/>
      <c r="I6" s="1"/>
      <c r="J6" s="1"/>
      <c r="K6" s="1"/>
      <c r="M6" s="2"/>
      <c r="N6" s="2"/>
    </row>
    <row r="7" spans="3:15" ht="18.75" x14ac:dyDescent="0.3">
      <c r="C7" s="1"/>
      <c r="D7" s="1"/>
      <c r="E7" s="1"/>
      <c r="F7" s="1"/>
      <c r="G7" s="1"/>
      <c r="H7" s="1"/>
      <c r="I7" s="1"/>
      <c r="J7" s="1"/>
      <c r="K7" s="1"/>
      <c r="M7" s="2"/>
      <c r="N7" s="2"/>
    </row>
    <row r="8" spans="3:15" ht="18.75" x14ac:dyDescent="0.3">
      <c r="C8" s="1"/>
      <c r="D8" s="1"/>
      <c r="E8" s="1"/>
      <c r="F8" s="1"/>
      <c r="G8" s="1"/>
      <c r="H8" s="1"/>
      <c r="I8" s="1"/>
      <c r="J8" s="1"/>
      <c r="K8" s="1"/>
      <c r="M8" s="2"/>
      <c r="N8" s="2"/>
    </row>
    <row r="9" spans="3:15" ht="18.75" x14ac:dyDescent="0.3">
      <c r="M9" s="2"/>
      <c r="N9" s="2"/>
    </row>
    <row r="10" spans="3:15" ht="18.75" x14ac:dyDescent="0.3">
      <c r="C10" s="1"/>
      <c r="D10" s="1"/>
      <c r="E10" s="1"/>
      <c r="F10" s="1"/>
      <c r="G10" s="1"/>
      <c r="H10" s="1"/>
      <c r="I10" s="1"/>
      <c r="J10" s="1"/>
      <c r="K10" s="1"/>
      <c r="M10" s="2"/>
      <c r="N10" s="2"/>
    </row>
    <row r="11" spans="3:15" ht="18.75" x14ac:dyDescent="0.3">
      <c r="C11" s="1"/>
      <c r="D11" s="1"/>
      <c r="E11" s="1"/>
      <c r="F11" s="1"/>
      <c r="G11" s="1"/>
      <c r="H11" s="1"/>
      <c r="I11" s="1"/>
      <c r="J11" s="1"/>
      <c r="K11" s="1"/>
      <c r="M11" s="2"/>
      <c r="N11" s="2"/>
    </row>
    <row r="12" spans="3:15" ht="18.75" x14ac:dyDescent="0.3">
      <c r="C12" s="1"/>
      <c r="D12" s="1"/>
      <c r="E12" s="1"/>
      <c r="F12" s="1"/>
      <c r="G12" s="1"/>
      <c r="H12" s="1"/>
      <c r="I12" s="1"/>
      <c r="J12" s="1"/>
      <c r="K12" s="1"/>
      <c r="M12" s="2"/>
      <c r="N12" s="2"/>
    </row>
    <row r="13" spans="3:15" ht="18.75" x14ac:dyDescent="0.3">
      <c r="C13" s="1"/>
      <c r="D13" s="1"/>
      <c r="E13" s="1"/>
      <c r="F13" s="1"/>
      <c r="G13" s="1"/>
      <c r="H13" s="1"/>
      <c r="I13" s="1"/>
      <c r="J13" s="1"/>
      <c r="K13" s="1"/>
      <c r="M13" s="2"/>
      <c r="N13" s="2"/>
    </row>
    <row r="14" spans="3:15" ht="18.75" x14ac:dyDescent="0.3">
      <c r="C14" s="57"/>
      <c r="D14" s="58"/>
      <c r="E14" s="1"/>
      <c r="F14" s="1"/>
      <c r="G14" s="1"/>
      <c r="H14" s="1"/>
      <c r="I14" s="1"/>
      <c r="J14" s="1"/>
      <c r="K14" s="1"/>
      <c r="M14" s="2"/>
      <c r="N14" s="2"/>
    </row>
    <row r="15" spans="3:15" ht="18.75" customHeight="1" x14ac:dyDescent="0.25">
      <c r="C15" s="57"/>
      <c r="D15" s="58"/>
      <c r="E15" s="58"/>
      <c r="F15" s="58"/>
      <c r="G15" s="58"/>
      <c r="H15" s="58"/>
      <c r="I15" s="58"/>
      <c r="J15" s="58"/>
      <c r="K15" s="58"/>
      <c r="L15" s="58"/>
      <c r="M15" s="3"/>
      <c r="N15" s="3"/>
    </row>
    <row r="16" spans="3:15" ht="18.75" customHeight="1" x14ac:dyDescent="0.25">
      <c r="C16" s="61" t="s">
        <v>92</v>
      </c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</row>
    <row r="17" spans="2:27" ht="30" customHeight="1" x14ac:dyDescent="0.25">
      <c r="C17" s="60" t="s">
        <v>91</v>
      </c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</row>
    <row r="18" spans="2:27" ht="21" customHeight="1" x14ac:dyDescent="0.25">
      <c r="C18" s="59" t="s">
        <v>90</v>
      </c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</row>
    <row r="19" spans="2:27" ht="18.75" hidden="1" customHeight="1" x14ac:dyDescent="0.25"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</row>
    <row r="20" spans="2:27" ht="16.5" hidden="1" x14ac:dyDescent="0.3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2:27" ht="42.75" customHeight="1" x14ac:dyDescent="0.3">
      <c r="B21" s="9"/>
      <c r="C21" s="10" t="s">
        <v>0</v>
      </c>
      <c r="D21" s="10" t="s">
        <v>87</v>
      </c>
      <c r="E21" s="45" t="s">
        <v>1</v>
      </c>
      <c r="F21" s="10" t="s">
        <v>2</v>
      </c>
      <c r="G21" s="45" t="s">
        <v>3</v>
      </c>
      <c r="H21" s="45" t="s">
        <v>4</v>
      </c>
      <c r="I21" s="45" t="s">
        <v>5</v>
      </c>
      <c r="J21" s="46" t="s">
        <v>6</v>
      </c>
      <c r="K21" s="10" t="s">
        <v>7</v>
      </c>
      <c r="L21" s="45" t="s">
        <v>78</v>
      </c>
      <c r="M21" s="45" t="s">
        <v>82</v>
      </c>
      <c r="N21" s="45" t="s">
        <v>88</v>
      </c>
      <c r="O21" s="45" t="s">
        <v>8</v>
      </c>
      <c r="P21" s="12"/>
      <c r="Y21" s="5"/>
      <c r="Z21" s="5"/>
    </row>
    <row r="22" spans="2:27" ht="29.25" customHeight="1" x14ac:dyDescent="0.3">
      <c r="B22" s="9"/>
      <c r="C22" s="18" t="s">
        <v>9</v>
      </c>
      <c r="D22" s="47">
        <f>+D23+D29+D39+D49+D65+D75</f>
        <v>1487749090</v>
      </c>
      <c r="E22" s="47">
        <f>+E100</f>
        <v>83071757.039999992</v>
      </c>
      <c r="F22" s="47">
        <f t="shared" ref="F22:N22" si="0">+F100</f>
        <v>92592504.75</v>
      </c>
      <c r="G22" s="47">
        <f t="shared" si="0"/>
        <v>96164626.460000008</v>
      </c>
      <c r="H22" s="47">
        <f t="shared" si="0"/>
        <v>92915302.349999994</v>
      </c>
      <c r="I22" s="47">
        <f t="shared" si="0"/>
        <v>91783118.560000002</v>
      </c>
      <c r="J22" s="47">
        <f t="shared" si="0"/>
        <v>135762765.69000003</v>
      </c>
      <c r="K22" s="47">
        <f t="shared" si="0"/>
        <v>129109383.42</v>
      </c>
      <c r="L22" s="47">
        <f t="shared" si="0"/>
        <v>178896726.52000001</v>
      </c>
      <c r="M22" s="47">
        <f t="shared" si="0"/>
        <v>156034890.01999998</v>
      </c>
      <c r="N22" s="47">
        <f t="shared" si="0"/>
        <v>118183164.74000001</v>
      </c>
      <c r="O22" s="48">
        <f>SUM(E22:N22)</f>
        <v>1174514239.55</v>
      </c>
      <c r="P22" s="12"/>
      <c r="Q22" s="5"/>
      <c r="S22" s="5"/>
      <c r="T22" s="5"/>
      <c r="U22" s="5"/>
      <c r="V22" s="5"/>
      <c r="W22" s="5"/>
      <c r="X22" s="5"/>
      <c r="Y22" s="5"/>
      <c r="Z22" s="5"/>
    </row>
    <row r="23" spans="2:27" ht="41.25" customHeight="1" x14ac:dyDescent="0.3">
      <c r="B23" s="9"/>
      <c r="C23" s="18" t="s">
        <v>10</v>
      </c>
      <c r="D23" s="19">
        <f>+D24+D25+D26+D27+D28</f>
        <v>745015223</v>
      </c>
      <c r="E23" s="19">
        <f t="shared" ref="E23:H23" si="1">+E24+E25+E26+E27+E28</f>
        <v>48462463.039999992</v>
      </c>
      <c r="F23" s="19">
        <f t="shared" si="1"/>
        <v>48603710.529999994</v>
      </c>
      <c r="G23" s="19">
        <f t="shared" si="1"/>
        <v>49748616.780000001</v>
      </c>
      <c r="H23" s="19">
        <f t="shared" si="1"/>
        <v>51206103.230000004</v>
      </c>
      <c r="I23" s="19">
        <f>+I24+I25+I26+I27+I28</f>
        <v>51743770.299999997</v>
      </c>
      <c r="J23" s="19">
        <f>+J24+J25+J26+J27+J28</f>
        <v>85379668.150000006</v>
      </c>
      <c r="K23" s="19">
        <f>+K24+K25+K26+K27+K28</f>
        <v>86830669.219999999</v>
      </c>
      <c r="L23" s="19">
        <f>+L24+L25+L26+L27+L28</f>
        <v>54113581.770000003</v>
      </c>
      <c r="M23" s="19">
        <f>+M24+M25+M26+M27+M28</f>
        <v>54522106.939999998</v>
      </c>
      <c r="N23" s="19">
        <f t="shared" ref="N23" si="2">+N24+N25+N26+N27+N28</f>
        <v>55142025.200000003</v>
      </c>
      <c r="O23" s="48">
        <f t="shared" ref="O23:O86" si="3">SUM(E23:N23)</f>
        <v>585752715.15999997</v>
      </c>
      <c r="P23" s="12"/>
      <c r="Q23" s="6"/>
      <c r="AA23" s="5"/>
    </row>
    <row r="24" spans="2:27" ht="33" customHeight="1" x14ac:dyDescent="0.3">
      <c r="B24" s="9"/>
      <c r="C24" s="13" t="s">
        <v>11</v>
      </c>
      <c r="D24" s="14">
        <v>608863655</v>
      </c>
      <c r="E24" s="15">
        <v>41617725.799999997</v>
      </c>
      <c r="F24" s="15">
        <v>41725770.299999997</v>
      </c>
      <c r="G24" s="15">
        <v>42719076.93</v>
      </c>
      <c r="H24" s="31">
        <v>44074337.490000002</v>
      </c>
      <c r="I24" s="15">
        <v>44474589.530000001</v>
      </c>
      <c r="J24" s="15">
        <v>44441060.299999997</v>
      </c>
      <c r="K24" s="15">
        <v>45694258.539999999</v>
      </c>
      <c r="L24" s="15">
        <v>46145264.310000002</v>
      </c>
      <c r="M24" s="15">
        <v>46859427.840000004</v>
      </c>
      <c r="N24" s="15">
        <v>47494626.670000002</v>
      </c>
      <c r="O24" s="48">
        <f t="shared" si="3"/>
        <v>445246137.7100001</v>
      </c>
      <c r="P24" s="12"/>
    </row>
    <row r="25" spans="2:27" ht="33.75" customHeight="1" x14ac:dyDescent="0.3">
      <c r="B25" s="9"/>
      <c r="C25" s="13" t="s">
        <v>12</v>
      </c>
      <c r="D25" s="14">
        <v>51080836</v>
      </c>
      <c r="E25" s="15">
        <v>516781.33</v>
      </c>
      <c r="F25" s="15">
        <v>531781.32999999996</v>
      </c>
      <c r="G25" s="15">
        <v>531781.32999999996</v>
      </c>
      <c r="H25" s="15">
        <v>531781.32999999996</v>
      </c>
      <c r="I25" s="16">
        <v>531781.32999999996</v>
      </c>
      <c r="J25" s="16">
        <v>34153913.829999998</v>
      </c>
      <c r="K25" s="16">
        <v>34183913.829999998</v>
      </c>
      <c r="L25" s="16">
        <v>1028236.46</v>
      </c>
      <c r="M25" s="16">
        <v>531781.32999999996</v>
      </c>
      <c r="N25" s="30">
        <v>531781.32999999996</v>
      </c>
      <c r="O25" s="48">
        <f t="shared" si="3"/>
        <v>73073533.429999992</v>
      </c>
      <c r="P25" s="17"/>
    </row>
    <row r="26" spans="2:27" ht="44.25" customHeight="1" x14ac:dyDescent="0.3">
      <c r="B26" s="9"/>
      <c r="C26" s="13" t="s">
        <v>13</v>
      </c>
      <c r="D26" s="14">
        <v>150000</v>
      </c>
      <c r="E26" s="15">
        <v>0</v>
      </c>
      <c r="F26" s="15">
        <v>0</v>
      </c>
      <c r="G26" s="15">
        <v>0</v>
      </c>
      <c r="H26" s="15">
        <v>0</v>
      </c>
      <c r="I26" s="15"/>
      <c r="J26" s="15">
        <v>23811.200000000001</v>
      </c>
      <c r="K26" s="15">
        <v>0</v>
      </c>
      <c r="L26" s="15">
        <v>0</v>
      </c>
      <c r="M26" s="15">
        <v>0</v>
      </c>
      <c r="N26" s="31">
        <v>0</v>
      </c>
      <c r="O26" s="48">
        <f t="shared" si="3"/>
        <v>23811.200000000001</v>
      </c>
      <c r="P26" s="17"/>
    </row>
    <row r="27" spans="2:27" ht="45" customHeight="1" x14ac:dyDescent="0.3">
      <c r="B27" s="9"/>
      <c r="C27" s="13" t="s">
        <v>14</v>
      </c>
      <c r="D27" s="14">
        <v>0</v>
      </c>
      <c r="E27" s="15">
        <v>0</v>
      </c>
      <c r="F27" s="15">
        <v>0</v>
      </c>
      <c r="G27" s="15">
        <v>0</v>
      </c>
      <c r="H27" s="15">
        <v>0</v>
      </c>
      <c r="I27" s="15"/>
      <c r="J27" s="15">
        <v>0</v>
      </c>
      <c r="K27" s="15">
        <v>0</v>
      </c>
      <c r="L27" s="15">
        <v>0</v>
      </c>
      <c r="M27" s="15">
        <v>0</v>
      </c>
      <c r="N27" s="31">
        <v>0</v>
      </c>
      <c r="O27" s="48">
        <f t="shared" si="3"/>
        <v>0</v>
      </c>
      <c r="P27" s="17"/>
    </row>
    <row r="28" spans="2:27" ht="43.5" customHeight="1" x14ac:dyDescent="0.3">
      <c r="B28" s="9"/>
      <c r="C28" s="13" t="s">
        <v>15</v>
      </c>
      <c r="D28" s="14">
        <v>84920732</v>
      </c>
      <c r="E28" s="15">
        <v>6327955.9100000001</v>
      </c>
      <c r="F28" s="15">
        <v>6346158.9000000004</v>
      </c>
      <c r="G28" s="15">
        <v>6497758.5199999996</v>
      </c>
      <c r="H28" s="15">
        <v>6599984.4100000001</v>
      </c>
      <c r="I28" s="15">
        <v>6737399.4400000004</v>
      </c>
      <c r="J28" s="15">
        <v>6760882.8200000003</v>
      </c>
      <c r="K28" s="15">
        <v>6952496.8499999996</v>
      </c>
      <c r="L28" s="15">
        <v>6940081</v>
      </c>
      <c r="M28" s="15">
        <v>7130897.7699999996</v>
      </c>
      <c r="N28" s="33">
        <v>7115617.2000000002</v>
      </c>
      <c r="O28" s="48">
        <f t="shared" si="3"/>
        <v>67409232.820000008</v>
      </c>
      <c r="P28" s="17"/>
    </row>
    <row r="29" spans="2:27" ht="45" customHeight="1" x14ac:dyDescent="0.3">
      <c r="B29" s="9"/>
      <c r="C29" s="18" t="s">
        <v>16</v>
      </c>
      <c r="D29" s="19">
        <f>+D30+D31+D32+D33+D34+D35+D36+D37+D38</f>
        <v>64191127</v>
      </c>
      <c r="E29" s="19">
        <f t="shared" ref="E29:H29" si="4">+E30+E31+E32+E33+E34+E35+E36+E37+E38</f>
        <v>2064215</v>
      </c>
      <c r="F29" s="19">
        <f t="shared" si="4"/>
        <v>3265115.22</v>
      </c>
      <c r="G29" s="19">
        <f t="shared" si="4"/>
        <v>5527914.2800000003</v>
      </c>
      <c r="H29" s="19">
        <f t="shared" si="4"/>
        <v>3865003.72</v>
      </c>
      <c r="I29" s="19">
        <f>+I30+I31+I32+I33+I34+I35+I36+I37+I38</f>
        <v>3045001.88</v>
      </c>
      <c r="J29" s="19">
        <f>+J30+J31+J32+J33+J34+J35+J36+J37+J38</f>
        <v>2415857.23</v>
      </c>
      <c r="K29" s="19">
        <f>+K30+K31+K32+K33+K34+K35+K36+K37+K38</f>
        <v>5284834.7799999993</v>
      </c>
      <c r="L29" s="19">
        <f>+L30+L31+L32+L33+L34+L35+L36+L37+L38</f>
        <v>6236466.9900000002</v>
      </c>
      <c r="M29" s="44">
        <f>+M30+M31+M32+M33+M34+M35+M36+M37+M38</f>
        <v>3059686.95</v>
      </c>
      <c r="N29" s="44">
        <f t="shared" ref="N29" si="5">+N30+N31+N32+N33+N34+N35+N36+N37+N38</f>
        <v>13979567.310000001</v>
      </c>
      <c r="O29" s="48">
        <f t="shared" si="3"/>
        <v>48743663.360000007</v>
      </c>
      <c r="P29" s="17"/>
    </row>
    <row r="30" spans="2:27" ht="32.25" customHeight="1" x14ac:dyDescent="0.3">
      <c r="B30" s="9"/>
      <c r="C30" s="13" t="s">
        <v>17</v>
      </c>
      <c r="D30" s="20">
        <v>16690784</v>
      </c>
      <c r="E30" s="15">
        <v>1535887.88</v>
      </c>
      <c r="F30" s="15">
        <v>2753288.1</v>
      </c>
      <c r="G30" s="15">
        <v>1259276.25</v>
      </c>
      <c r="H30" s="15">
        <v>1266236.83</v>
      </c>
      <c r="I30" s="15">
        <v>1668281.01</v>
      </c>
      <c r="J30" s="15">
        <v>882937.04</v>
      </c>
      <c r="K30" s="15">
        <v>735348.86</v>
      </c>
      <c r="L30" s="15">
        <v>1764723.01</v>
      </c>
      <c r="M30" s="15">
        <v>879385.58</v>
      </c>
      <c r="N30" s="30">
        <v>1761479.11</v>
      </c>
      <c r="O30" s="48">
        <f t="shared" si="3"/>
        <v>14506843.669999998</v>
      </c>
      <c r="P30" s="17"/>
    </row>
    <row r="31" spans="2:27" ht="55.5" customHeight="1" x14ac:dyDescent="0.3">
      <c r="B31" s="9"/>
      <c r="C31" s="13" t="s">
        <v>18</v>
      </c>
      <c r="D31" s="14">
        <v>2430000</v>
      </c>
      <c r="E31" s="15">
        <v>0</v>
      </c>
      <c r="F31" s="15">
        <v>0</v>
      </c>
      <c r="G31" s="15">
        <v>0</v>
      </c>
      <c r="H31" s="15">
        <v>750662.25</v>
      </c>
      <c r="I31" s="15">
        <v>123494.69</v>
      </c>
      <c r="J31" s="15">
        <v>77990.09</v>
      </c>
      <c r="K31" s="15">
        <v>198189.79</v>
      </c>
      <c r="L31" s="15">
        <v>448400</v>
      </c>
      <c r="M31" s="15">
        <v>0</v>
      </c>
      <c r="N31" s="31">
        <v>0</v>
      </c>
      <c r="O31" s="48">
        <f t="shared" si="3"/>
        <v>1598736.8199999998</v>
      </c>
      <c r="P31" s="17"/>
    </row>
    <row r="32" spans="2:27" ht="32.25" customHeight="1" x14ac:dyDescent="0.3">
      <c r="B32" s="9"/>
      <c r="C32" s="13" t="s">
        <v>19</v>
      </c>
      <c r="D32" s="14">
        <v>2100000</v>
      </c>
      <c r="E32" s="15">
        <v>0</v>
      </c>
      <c r="F32" s="15">
        <v>0</v>
      </c>
      <c r="G32" s="15">
        <v>175681.5</v>
      </c>
      <c r="H32" s="15">
        <v>245765</v>
      </c>
      <c r="I32" s="15">
        <v>333556.32</v>
      </c>
      <c r="J32" s="15">
        <v>168458</v>
      </c>
      <c r="K32" s="15">
        <v>99113</v>
      </c>
      <c r="L32" s="15">
        <v>83185</v>
      </c>
      <c r="M32" s="15">
        <v>393617.5</v>
      </c>
      <c r="N32" s="31">
        <v>478397.66</v>
      </c>
      <c r="O32" s="48">
        <f t="shared" si="3"/>
        <v>1977773.98</v>
      </c>
      <c r="P32" s="17"/>
    </row>
    <row r="33" spans="2:16" ht="41.25" customHeight="1" x14ac:dyDescent="0.3">
      <c r="B33" s="9"/>
      <c r="C33" s="13" t="s">
        <v>20</v>
      </c>
      <c r="D33" s="14">
        <v>700000</v>
      </c>
      <c r="E33" s="15">
        <v>0</v>
      </c>
      <c r="F33" s="15">
        <v>0</v>
      </c>
      <c r="G33" s="15">
        <v>0</v>
      </c>
      <c r="H33" s="15">
        <v>0</v>
      </c>
      <c r="I33" s="15">
        <v>61020.11</v>
      </c>
      <c r="J33" s="15">
        <v>92350.33</v>
      </c>
      <c r="K33" s="15">
        <v>0</v>
      </c>
      <c r="L33" s="15">
        <v>0</v>
      </c>
      <c r="M33" s="15">
        <v>0</v>
      </c>
      <c r="N33" s="31">
        <v>125017.82</v>
      </c>
      <c r="O33" s="48">
        <f t="shared" si="3"/>
        <v>278388.26</v>
      </c>
      <c r="P33" s="17"/>
    </row>
    <row r="34" spans="2:16" ht="35.25" customHeight="1" x14ac:dyDescent="0.3">
      <c r="B34" s="9"/>
      <c r="C34" s="13" t="s">
        <v>21</v>
      </c>
      <c r="D34" s="14">
        <v>16205784</v>
      </c>
      <c r="E34" s="15">
        <v>528327.12</v>
      </c>
      <c r="F34" s="15">
        <v>511827.12</v>
      </c>
      <c r="G34" s="15">
        <v>424473.58</v>
      </c>
      <c r="H34" s="15">
        <v>697219.48</v>
      </c>
      <c r="I34" s="15">
        <v>1188182.73</v>
      </c>
      <c r="J34" s="15">
        <v>793055.1</v>
      </c>
      <c r="K34" s="15">
        <v>2544340.5</v>
      </c>
      <c r="L34" s="15">
        <v>1238844.76</v>
      </c>
      <c r="M34" s="15">
        <v>1050139.2</v>
      </c>
      <c r="N34" s="31">
        <v>990818.03</v>
      </c>
      <c r="O34" s="48">
        <f t="shared" si="3"/>
        <v>9967227.6199999992</v>
      </c>
      <c r="P34" s="17"/>
    </row>
    <row r="35" spans="2:16" ht="32.25" customHeight="1" x14ac:dyDescent="0.3">
      <c r="B35" s="9"/>
      <c r="C35" s="13" t="s">
        <v>22</v>
      </c>
      <c r="D35" s="14">
        <v>3909476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31">
        <v>7410023.6799999997</v>
      </c>
      <c r="O35" s="48">
        <f t="shared" si="3"/>
        <v>7410023.6799999997</v>
      </c>
      <c r="P35" s="17"/>
    </row>
    <row r="36" spans="2:16" ht="90.75" customHeight="1" x14ac:dyDescent="0.3">
      <c r="B36" s="9"/>
      <c r="C36" s="13" t="s">
        <v>23</v>
      </c>
      <c r="D36" s="14">
        <v>7540083</v>
      </c>
      <c r="E36" s="15">
        <v>0</v>
      </c>
      <c r="F36" s="15">
        <v>0</v>
      </c>
      <c r="G36" s="15">
        <v>2000620.81</v>
      </c>
      <c r="H36" s="15">
        <v>0</v>
      </c>
      <c r="I36" s="15">
        <v>0</v>
      </c>
      <c r="J36" s="15">
        <v>0</v>
      </c>
      <c r="K36" s="15">
        <v>0</v>
      </c>
      <c r="L36" s="15">
        <v>2157147.2200000002</v>
      </c>
      <c r="M36" s="15">
        <v>269099</v>
      </c>
      <c r="N36" s="31">
        <v>275996.09999999998</v>
      </c>
      <c r="O36" s="48">
        <f t="shared" si="3"/>
        <v>4702863.13</v>
      </c>
      <c r="P36" s="17"/>
    </row>
    <row r="37" spans="2:16" ht="57.75" customHeight="1" x14ac:dyDescent="0.3">
      <c r="B37" s="9"/>
      <c r="C37" s="13" t="s">
        <v>89</v>
      </c>
      <c r="D37" s="14">
        <v>6515000</v>
      </c>
      <c r="E37" s="15">
        <v>0</v>
      </c>
      <c r="F37" s="15">
        <v>0</v>
      </c>
      <c r="G37" s="15">
        <v>0</v>
      </c>
      <c r="H37" s="15">
        <v>850000</v>
      </c>
      <c r="I37" s="15">
        <v>0</v>
      </c>
      <c r="J37" s="15">
        <v>401066.67</v>
      </c>
      <c r="K37" s="15">
        <v>1707842.63</v>
      </c>
      <c r="L37" s="15">
        <v>544167</v>
      </c>
      <c r="M37" s="15">
        <v>467445.67</v>
      </c>
      <c r="N37" s="31">
        <v>545929</v>
      </c>
      <c r="O37" s="48">
        <f t="shared" si="3"/>
        <v>4516450.97</v>
      </c>
      <c r="P37" s="17"/>
    </row>
    <row r="38" spans="2:16" ht="60" customHeight="1" x14ac:dyDescent="0.3">
      <c r="B38" s="9"/>
      <c r="C38" s="13" t="s">
        <v>24</v>
      </c>
      <c r="D38" s="21">
        <v>8100000</v>
      </c>
      <c r="E38" s="15">
        <v>0</v>
      </c>
      <c r="F38" s="15">
        <v>0</v>
      </c>
      <c r="G38" s="15">
        <v>1667862.14</v>
      </c>
      <c r="H38" s="15">
        <v>55120.160000000003</v>
      </c>
      <c r="I38" s="15">
        <v>-329532.98</v>
      </c>
      <c r="J38" s="15"/>
      <c r="K38" s="15">
        <v>0</v>
      </c>
      <c r="L38" s="15">
        <v>0</v>
      </c>
      <c r="M38" s="15">
        <v>0</v>
      </c>
      <c r="N38" s="33">
        <v>2391905.91</v>
      </c>
      <c r="O38" s="48">
        <f t="shared" si="3"/>
        <v>3785355.23</v>
      </c>
      <c r="P38" s="17"/>
    </row>
    <row r="39" spans="2:16" ht="45" customHeight="1" x14ac:dyDescent="0.3">
      <c r="B39" s="9"/>
      <c r="C39" s="22" t="s">
        <v>25</v>
      </c>
      <c r="D39" s="23">
        <f>+D40+D41+D42+D43+D44+D45+D46+D47+D48</f>
        <v>167572580</v>
      </c>
      <c r="E39" s="24"/>
      <c r="F39" s="24"/>
      <c r="G39" s="24"/>
      <c r="H39" s="26"/>
      <c r="I39" s="51">
        <f>+I42</f>
        <v>22950</v>
      </c>
      <c r="J39" s="26">
        <f>+J40+J42+J44+J46</f>
        <v>2248152.23</v>
      </c>
      <c r="K39" s="51">
        <f>+K40+K42+K44+K46+K48</f>
        <v>1883178.23</v>
      </c>
      <c r="L39" s="26">
        <f>+L40+L42+L44+L46+L48</f>
        <v>81889982.359999999</v>
      </c>
      <c r="M39" s="51">
        <f>+M40+M42+M44+M46+M48+M43</f>
        <v>21001785.91</v>
      </c>
      <c r="N39" s="26">
        <f>+N40+N42+N44+N46+N48+N43</f>
        <v>8962775.2300000004</v>
      </c>
      <c r="O39" s="48">
        <f t="shared" si="3"/>
        <v>116008823.95999999</v>
      </c>
      <c r="P39" s="17"/>
    </row>
    <row r="40" spans="2:16" ht="63" customHeight="1" x14ac:dyDescent="0.3">
      <c r="B40" s="9"/>
      <c r="C40" s="13" t="s">
        <v>26</v>
      </c>
      <c r="D40" s="14">
        <v>115658768</v>
      </c>
      <c r="E40" s="15">
        <v>0</v>
      </c>
      <c r="F40" s="15">
        <v>0</v>
      </c>
      <c r="G40" s="15"/>
      <c r="H40" s="15"/>
      <c r="I40" s="15"/>
      <c r="J40" s="15">
        <v>94400</v>
      </c>
      <c r="K40" s="15">
        <v>33040</v>
      </c>
      <c r="L40" s="15">
        <v>72082243.959999993</v>
      </c>
      <c r="M40" s="15">
        <v>17021298.309999999</v>
      </c>
      <c r="N40" s="30">
        <v>7997500.5999999996</v>
      </c>
      <c r="O40" s="48">
        <f t="shared" si="3"/>
        <v>97228482.86999999</v>
      </c>
      <c r="P40" s="17"/>
    </row>
    <row r="41" spans="2:16" ht="41.25" customHeight="1" x14ac:dyDescent="0.3">
      <c r="B41" s="9"/>
      <c r="C41" s="13" t="s">
        <v>27</v>
      </c>
      <c r="D41" s="14">
        <v>1320000</v>
      </c>
      <c r="E41" s="15">
        <v>0</v>
      </c>
      <c r="F41" s="15">
        <v>0</v>
      </c>
      <c r="G41" s="15"/>
      <c r="H41" s="15"/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31">
        <v>0</v>
      </c>
      <c r="O41" s="48">
        <f t="shared" si="3"/>
        <v>0</v>
      </c>
      <c r="P41" s="17"/>
    </row>
    <row r="42" spans="2:16" ht="54" customHeight="1" x14ac:dyDescent="0.3">
      <c r="B42" s="9"/>
      <c r="C42" s="13" t="s">
        <v>28</v>
      </c>
      <c r="D42" s="14">
        <v>1182824</v>
      </c>
      <c r="E42" s="15">
        <v>0</v>
      </c>
      <c r="F42" s="15">
        <v>0</v>
      </c>
      <c r="G42" s="15"/>
      <c r="H42" s="15"/>
      <c r="I42" s="15">
        <v>22950</v>
      </c>
      <c r="J42" s="15">
        <v>842225</v>
      </c>
      <c r="K42" s="15">
        <v>842225</v>
      </c>
      <c r="L42" s="15">
        <v>0</v>
      </c>
      <c r="M42" s="15">
        <v>0</v>
      </c>
      <c r="N42" s="31">
        <v>0</v>
      </c>
      <c r="O42" s="48">
        <f t="shared" si="3"/>
        <v>1707400</v>
      </c>
      <c r="P42" s="17"/>
    </row>
    <row r="43" spans="2:16" ht="50.25" customHeight="1" x14ac:dyDescent="0.3">
      <c r="B43" s="9"/>
      <c r="C43" s="13" t="s">
        <v>29</v>
      </c>
      <c r="D43" s="14">
        <v>26497980</v>
      </c>
      <c r="E43" s="15">
        <v>0</v>
      </c>
      <c r="F43" s="15">
        <v>0</v>
      </c>
      <c r="G43" s="15"/>
      <c r="H43" s="15"/>
      <c r="I43" s="15"/>
      <c r="J43" s="15">
        <v>0</v>
      </c>
      <c r="K43" s="15">
        <v>0</v>
      </c>
      <c r="L43" s="15">
        <v>0</v>
      </c>
      <c r="M43" s="15">
        <v>3980487.6</v>
      </c>
      <c r="N43" s="31">
        <v>965274.63</v>
      </c>
      <c r="O43" s="48">
        <f t="shared" si="3"/>
        <v>4945762.2300000004</v>
      </c>
      <c r="P43" s="17"/>
    </row>
    <row r="44" spans="2:16" ht="60" customHeight="1" x14ac:dyDescent="0.3">
      <c r="B44" s="9"/>
      <c r="C44" s="13" t="s">
        <v>30</v>
      </c>
      <c r="D44" s="14">
        <v>1520000</v>
      </c>
      <c r="E44" s="15">
        <v>0</v>
      </c>
      <c r="F44" s="15">
        <v>0</v>
      </c>
      <c r="G44" s="15"/>
      <c r="H44" s="15"/>
      <c r="I44" s="15"/>
      <c r="J44" s="15">
        <v>1311527.23</v>
      </c>
      <c r="K44" s="15">
        <v>476913.23</v>
      </c>
      <c r="L44" s="15">
        <v>0</v>
      </c>
      <c r="M44" s="15">
        <v>0</v>
      </c>
      <c r="N44" s="31"/>
      <c r="O44" s="48">
        <f t="shared" si="3"/>
        <v>1788440.46</v>
      </c>
      <c r="P44" s="17"/>
    </row>
    <row r="45" spans="2:16" ht="60.75" customHeight="1" x14ac:dyDescent="0.3">
      <c r="B45" s="9"/>
      <c r="C45" s="13" t="s">
        <v>31</v>
      </c>
      <c r="D45" s="14">
        <v>331000</v>
      </c>
      <c r="E45" s="15">
        <v>0</v>
      </c>
      <c r="F45" s="15">
        <v>0</v>
      </c>
      <c r="G45" s="15"/>
      <c r="H45" s="15"/>
      <c r="I45" s="15"/>
      <c r="J45" s="15">
        <v>0</v>
      </c>
      <c r="K45" s="15">
        <v>0</v>
      </c>
      <c r="L45" s="15">
        <v>0</v>
      </c>
      <c r="M45" s="15">
        <v>0</v>
      </c>
      <c r="N45" s="31"/>
      <c r="O45" s="48">
        <f t="shared" si="3"/>
        <v>0</v>
      </c>
      <c r="P45" s="17"/>
    </row>
    <row r="46" spans="2:16" ht="70.5" customHeight="1" x14ac:dyDescent="0.3">
      <c r="B46" s="9"/>
      <c r="C46" s="13" t="s">
        <v>32</v>
      </c>
      <c r="D46" s="14">
        <v>15827832</v>
      </c>
      <c r="E46" s="15">
        <v>0</v>
      </c>
      <c r="F46" s="15">
        <v>0</v>
      </c>
      <c r="G46" s="15"/>
      <c r="H46" s="15"/>
      <c r="I46" s="15"/>
      <c r="J46" s="15"/>
      <c r="K46" s="15">
        <v>0</v>
      </c>
      <c r="L46" s="15">
        <v>9807738.4000000004</v>
      </c>
      <c r="M46" s="15">
        <v>0</v>
      </c>
      <c r="N46" s="31"/>
      <c r="O46" s="48">
        <f t="shared" si="3"/>
        <v>9807738.4000000004</v>
      </c>
      <c r="P46" s="17"/>
    </row>
    <row r="47" spans="2:16" ht="84" customHeight="1" x14ac:dyDescent="0.3">
      <c r="B47" s="9"/>
      <c r="C47" s="13" t="s">
        <v>79</v>
      </c>
      <c r="D47" s="14">
        <v>0</v>
      </c>
      <c r="E47" s="15">
        <v>0</v>
      </c>
      <c r="F47" s="15">
        <v>0</v>
      </c>
      <c r="G47" s="15"/>
      <c r="H47" s="15"/>
      <c r="I47" s="15"/>
      <c r="J47" s="15"/>
      <c r="K47" s="15">
        <v>0</v>
      </c>
      <c r="L47" s="15">
        <v>0</v>
      </c>
      <c r="M47" s="15">
        <v>0</v>
      </c>
      <c r="N47" s="31"/>
      <c r="O47" s="48">
        <f t="shared" si="3"/>
        <v>0</v>
      </c>
      <c r="P47" s="17"/>
    </row>
    <row r="48" spans="2:16" ht="45.75" customHeight="1" x14ac:dyDescent="0.3">
      <c r="B48" s="9"/>
      <c r="C48" s="13" t="s">
        <v>33</v>
      </c>
      <c r="D48" s="32">
        <v>5234176</v>
      </c>
      <c r="E48" s="52">
        <v>0</v>
      </c>
      <c r="F48" s="52">
        <v>0</v>
      </c>
      <c r="G48" s="52"/>
      <c r="H48" s="52"/>
      <c r="I48" s="52"/>
      <c r="J48" s="52"/>
      <c r="K48" s="52">
        <v>531000</v>
      </c>
      <c r="L48" s="52"/>
      <c r="M48" s="52">
        <v>0</v>
      </c>
      <c r="N48" s="33"/>
      <c r="O48" s="48">
        <f t="shared" si="3"/>
        <v>531000</v>
      </c>
      <c r="P48" s="17"/>
    </row>
    <row r="49" spans="2:16" ht="50.25" customHeight="1" x14ac:dyDescent="0.3">
      <c r="B49" s="9"/>
      <c r="C49" s="22" t="s">
        <v>34</v>
      </c>
      <c r="D49" s="19">
        <f>+D50+D55</f>
        <v>446290243</v>
      </c>
      <c r="E49" s="19">
        <f t="shared" ref="E49:H49" si="6">+E50+E55</f>
        <v>32545079</v>
      </c>
      <c r="F49" s="19">
        <f t="shared" si="6"/>
        <v>40723679</v>
      </c>
      <c r="G49" s="19">
        <f t="shared" si="6"/>
        <v>40888095.399999999</v>
      </c>
      <c r="H49" s="19">
        <f t="shared" si="6"/>
        <v>37844195.399999999</v>
      </c>
      <c r="I49" s="19">
        <f>+I50+I55</f>
        <v>36971396.380000003</v>
      </c>
      <c r="J49" s="19">
        <f>+J50+J55</f>
        <v>39843916.920000002</v>
      </c>
      <c r="K49" s="19">
        <f>+K50+K55</f>
        <v>34234081.189999998</v>
      </c>
      <c r="L49" s="19">
        <f>+L50+L55</f>
        <v>36656695.399999999</v>
      </c>
      <c r="M49" s="19">
        <f>+M50+M55</f>
        <v>37851310.219999999</v>
      </c>
      <c r="N49" s="19">
        <f t="shared" ref="N49" si="7">+N50+N55</f>
        <v>36666695.399999999</v>
      </c>
      <c r="O49" s="48">
        <f t="shared" si="3"/>
        <v>374225144.30999994</v>
      </c>
      <c r="P49" s="17"/>
    </row>
    <row r="50" spans="2:16" ht="61.5" customHeight="1" x14ac:dyDescent="0.3">
      <c r="B50" s="9"/>
      <c r="C50" s="13" t="s">
        <v>35</v>
      </c>
      <c r="D50" s="29">
        <v>446290243</v>
      </c>
      <c r="E50" s="29">
        <v>32545079</v>
      </c>
      <c r="F50" s="29">
        <v>40723679</v>
      </c>
      <c r="G50" s="29">
        <v>40888095.399999999</v>
      </c>
      <c r="H50" s="29">
        <v>37844195.399999999</v>
      </c>
      <c r="I50" s="29">
        <v>36676795.380000003</v>
      </c>
      <c r="J50" s="29">
        <v>39843916.920000002</v>
      </c>
      <c r="K50" s="29">
        <v>34234081.189999998</v>
      </c>
      <c r="L50" s="29">
        <v>36656695.399999999</v>
      </c>
      <c r="M50" s="29">
        <v>37851310.219999999</v>
      </c>
      <c r="N50" s="53">
        <v>36666695.399999999</v>
      </c>
      <c r="O50" s="48">
        <f t="shared" si="3"/>
        <v>373930543.30999994</v>
      </c>
      <c r="P50" s="17"/>
    </row>
    <row r="51" spans="2:16" ht="66" customHeight="1" x14ac:dyDescent="0.3">
      <c r="B51" s="9"/>
      <c r="C51" s="13" t="s">
        <v>36</v>
      </c>
      <c r="D51" s="14"/>
      <c r="E51" s="15"/>
      <c r="F51" s="15"/>
      <c r="G51" s="15"/>
      <c r="H51" s="15"/>
      <c r="I51" s="15"/>
      <c r="J51" s="15"/>
      <c r="K51" s="15"/>
      <c r="L51" s="15"/>
      <c r="M51" s="15"/>
      <c r="N51" s="31"/>
      <c r="O51" s="48">
        <f t="shared" si="3"/>
        <v>0</v>
      </c>
      <c r="P51" s="17"/>
    </row>
    <row r="52" spans="2:16" ht="57" customHeight="1" x14ac:dyDescent="0.3">
      <c r="B52" s="9"/>
      <c r="C52" s="13" t="s">
        <v>37</v>
      </c>
      <c r="D52" s="14"/>
      <c r="E52" s="15"/>
      <c r="F52" s="15"/>
      <c r="G52" s="15"/>
      <c r="H52" s="15"/>
      <c r="I52" s="15"/>
      <c r="J52" s="15"/>
      <c r="K52" s="15"/>
      <c r="L52" s="15"/>
      <c r="M52" s="15"/>
      <c r="N52" s="31"/>
      <c r="O52" s="48">
        <f t="shared" si="3"/>
        <v>0</v>
      </c>
      <c r="P52" s="17"/>
    </row>
    <row r="53" spans="2:16" ht="66.75" customHeight="1" x14ac:dyDescent="0.3">
      <c r="B53" s="9"/>
      <c r="C53" s="13" t="s">
        <v>38</v>
      </c>
      <c r="D53" s="14"/>
      <c r="E53" s="15"/>
      <c r="F53" s="15"/>
      <c r="G53" s="15"/>
      <c r="H53" s="15"/>
      <c r="I53" s="15"/>
      <c r="J53" s="15"/>
      <c r="K53" s="15"/>
      <c r="L53" s="15"/>
      <c r="M53" s="15"/>
      <c r="N53" s="31"/>
      <c r="O53" s="48">
        <f t="shared" si="3"/>
        <v>0</v>
      </c>
      <c r="P53" s="17"/>
    </row>
    <row r="54" spans="2:16" ht="75" customHeight="1" x14ac:dyDescent="0.3">
      <c r="B54" s="9"/>
      <c r="C54" s="13" t="s">
        <v>39</v>
      </c>
      <c r="D54" s="14"/>
      <c r="E54" s="15"/>
      <c r="F54" s="15"/>
      <c r="G54" s="15"/>
      <c r="H54" s="15"/>
      <c r="I54" s="15"/>
      <c r="J54" s="15"/>
      <c r="K54" s="15"/>
      <c r="L54" s="15"/>
      <c r="M54" s="15"/>
      <c r="N54" s="31"/>
      <c r="O54" s="48">
        <f t="shared" si="3"/>
        <v>0</v>
      </c>
      <c r="P54" s="17"/>
    </row>
    <row r="55" spans="2:16" ht="57" customHeight="1" x14ac:dyDescent="0.3">
      <c r="B55" s="9"/>
      <c r="C55" s="13" t="s">
        <v>40</v>
      </c>
      <c r="D55" s="14"/>
      <c r="E55" s="15"/>
      <c r="F55" s="15"/>
      <c r="G55" s="15"/>
      <c r="H55" s="15"/>
      <c r="I55" s="15">
        <v>294601</v>
      </c>
      <c r="J55" s="15"/>
      <c r="K55" s="15"/>
      <c r="L55" s="15"/>
      <c r="M55" s="15"/>
      <c r="N55" s="31"/>
      <c r="O55" s="48">
        <f t="shared" si="3"/>
        <v>294601</v>
      </c>
      <c r="P55" s="17"/>
    </row>
    <row r="56" spans="2:16" ht="60.75" customHeight="1" x14ac:dyDescent="0.3">
      <c r="B56" s="9"/>
      <c r="C56" s="13" t="s">
        <v>41</v>
      </c>
      <c r="D56" s="25"/>
      <c r="E56" s="15"/>
      <c r="F56" s="15"/>
      <c r="G56" s="15"/>
      <c r="H56" s="15"/>
      <c r="I56" s="15"/>
      <c r="J56" s="15"/>
      <c r="K56" s="15"/>
      <c r="L56" s="15"/>
      <c r="M56" s="15"/>
      <c r="N56" s="31"/>
      <c r="O56" s="48">
        <f t="shared" si="3"/>
        <v>0</v>
      </c>
      <c r="P56" s="17"/>
    </row>
    <row r="57" spans="2:16" ht="54.75" customHeight="1" x14ac:dyDescent="0.3">
      <c r="B57" s="9"/>
      <c r="C57" s="18" t="s">
        <v>42</v>
      </c>
      <c r="D57" s="25"/>
      <c r="E57" s="15"/>
      <c r="F57" s="15"/>
      <c r="G57" s="15"/>
      <c r="H57" s="15"/>
      <c r="I57" s="15"/>
      <c r="J57" s="26">
        <f>+J58</f>
        <v>5540171.1600000001</v>
      </c>
      <c r="K57" s="26">
        <f>+K58</f>
        <v>0</v>
      </c>
      <c r="L57" s="26">
        <f>+L58</f>
        <v>0</v>
      </c>
      <c r="M57" s="26">
        <f>+M58</f>
        <v>0</v>
      </c>
      <c r="N57" s="49"/>
      <c r="O57" s="48">
        <f t="shared" si="3"/>
        <v>5540171.1600000001</v>
      </c>
      <c r="P57" s="17"/>
    </row>
    <row r="58" spans="2:16" ht="59.25" customHeight="1" x14ac:dyDescent="0.3">
      <c r="B58" s="9"/>
      <c r="C58" s="13" t="s">
        <v>43</v>
      </c>
      <c r="D58" s="25"/>
      <c r="E58" s="15"/>
      <c r="F58" s="15"/>
      <c r="G58" s="15"/>
      <c r="H58" s="15"/>
      <c r="I58" s="15"/>
      <c r="J58" s="15">
        <v>5540171.1600000001</v>
      </c>
      <c r="K58" s="15"/>
      <c r="L58" s="15"/>
      <c r="M58" s="15"/>
      <c r="N58" s="31"/>
      <c r="O58" s="48">
        <f t="shared" si="3"/>
        <v>5540171.1600000001</v>
      </c>
      <c r="P58" s="17"/>
    </row>
    <row r="59" spans="2:16" ht="68.25" customHeight="1" x14ac:dyDescent="0.3">
      <c r="B59" s="9"/>
      <c r="C59" s="13" t="s">
        <v>44</v>
      </c>
      <c r="D59" s="25"/>
      <c r="E59" s="15"/>
      <c r="F59" s="15"/>
      <c r="G59" s="15"/>
      <c r="H59" s="15"/>
      <c r="I59" s="15"/>
      <c r="J59" s="15"/>
      <c r="K59" s="15"/>
      <c r="L59" s="15"/>
      <c r="M59" s="15"/>
      <c r="N59" s="31"/>
      <c r="O59" s="48">
        <f t="shared" si="3"/>
        <v>0</v>
      </c>
      <c r="P59" s="17"/>
    </row>
    <row r="60" spans="2:16" ht="68.25" customHeight="1" x14ac:dyDescent="0.3">
      <c r="B60" s="9"/>
      <c r="C60" s="13" t="s">
        <v>45</v>
      </c>
      <c r="D60" s="25"/>
      <c r="E60" s="15"/>
      <c r="F60" s="15"/>
      <c r="G60" s="15"/>
      <c r="H60" s="15"/>
      <c r="I60" s="15"/>
      <c r="J60" s="15"/>
      <c r="K60" s="15"/>
      <c r="L60" s="15"/>
      <c r="M60" s="15"/>
      <c r="N60" s="31"/>
      <c r="O60" s="48">
        <f t="shared" si="3"/>
        <v>0</v>
      </c>
      <c r="P60" s="17"/>
    </row>
    <row r="61" spans="2:16" ht="67.5" customHeight="1" x14ac:dyDescent="0.3">
      <c r="B61" s="9"/>
      <c r="C61" s="13" t="s">
        <v>46</v>
      </c>
      <c r="D61" s="25"/>
      <c r="E61" s="15"/>
      <c r="F61" s="15"/>
      <c r="G61" s="15"/>
      <c r="H61" s="15"/>
      <c r="I61" s="15"/>
      <c r="J61" s="15"/>
      <c r="K61" s="15"/>
      <c r="L61" s="15"/>
      <c r="M61" s="15"/>
      <c r="N61" s="31"/>
      <c r="O61" s="48">
        <f t="shared" si="3"/>
        <v>0</v>
      </c>
      <c r="P61" s="17"/>
    </row>
    <row r="62" spans="2:16" ht="66.75" customHeight="1" x14ac:dyDescent="0.3">
      <c r="B62" s="9"/>
      <c r="C62" s="13" t="s">
        <v>47</v>
      </c>
      <c r="D62" s="25"/>
      <c r="E62" s="15"/>
      <c r="F62" s="15"/>
      <c r="G62" s="15"/>
      <c r="H62" s="15"/>
      <c r="I62" s="15"/>
      <c r="J62" s="15"/>
      <c r="K62" s="15"/>
      <c r="L62" s="15"/>
      <c r="M62" s="15"/>
      <c r="N62" s="31"/>
      <c r="O62" s="48">
        <f t="shared" si="3"/>
        <v>0</v>
      </c>
      <c r="P62" s="17"/>
    </row>
    <row r="63" spans="2:16" ht="65.25" customHeight="1" x14ac:dyDescent="0.3">
      <c r="B63" s="9"/>
      <c r="C63" s="13" t="s">
        <v>48</v>
      </c>
      <c r="D63" s="25"/>
      <c r="E63" s="15"/>
      <c r="F63" s="15"/>
      <c r="G63" s="15"/>
      <c r="H63" s="15"/>
      <c r="I63" s="15"/>
      <c r="J63" s="15"/>
      <c r="K63" s="15"/>
      <c r="L63" s="15"/>
      <c r="M63" s="15"/>
      <c r="N63" s="31"/>
      <c r="O63" s="48">
        <f t="shared" si="3"/>
        <v>0</v>
      </c>
      <c r="P63" s="17"/>
    </row>
    <row r="64" spans="2:16" ht="69" customHeight="1" x14ac:dyDescent="0.3">
      <c r="B64" s="9"/>
      <c r="C64" s="13" t="s">
        <v>49</v>
      </c>
      <c r="D64" s="25"/>
      <c r="E64" s="52"/>
      <c r="F64" s="52"/>
      <c r="G64" s="52"/>
      <c r="H64" s="52"/>
      <c r="I64" s="52"/>
      <c r="J64" s="52"/>
      <c r="K64" s="52"/>
      <c r="L64" s="52"/>
      <c r="M64" s="52"/>
      <c r="N64" s="33"/>
      <c r="O64" s="48">
        <f t="shared" si="3"/>
        <v>0</v>
      </c>
      <c r="P64" s="17"/>
    </row>
    <row r="65" spans="2:16" ht="57.75" customHeight="1" x14ac:dyDescent="0.3">
      <c r="B65" s="9"/>
      <c r="C65" s="22" t="s">
        <v>50</v>
      </c>
      <c r="D65" s="23">
        <f>+D66+D67+D68+D69+D70+D71+D73</f>
        <v>64079917</v>
      </c>
      <c r="E65" s="26"/>
      <c r="F65" s="26"/>
      <c r="G65" s="26"/>
      <c r="H65" s="26"/>
      <c r="I65" s="26"/>
      <c r="J65" s="26">
        <f>+J68</f>
        <v>335000</v>
      </c>
      <c r="K65" s="26">
        <f>+K68</f>
        <v>876620</v>
      </c>
      <c r="L65" s="26">
        <f>+L68</f>
        <v>0</v>
      </c>
      <c r="M65" s="26">
        <f>+M69</f>
        <v>39600000</v>
      </c>
      <c r="N65" s="26">
        <f>+N66+N69+N70+N71</f>
        <v>3432101.6</v>
      </c>
      <c r="O65" s="48">
        <f t="shared" si="3"/>
        <v>44243721.600000001</v>
      </c>
      <c r="P65" s="17"/>
    </row>
    <row r="66" spans="2:16" ht="40.5" customHeight="1" x14ac:dyDescent="0.3">
      <c r="B66" s="9"/>
      <c r="C66" s="13" t="s">
        <v>51</v>
      </c>
      <c r="D66" s="14">
        <v>4000000</v>
      </c>
      <c r="E66" s="16"/>
      <c r="F66" s="16"/>
      <c r="G66" s="16"/>
      <c r="H66" s="16"/>
      <c r="I66" s="16"/>
      <c r="J66" s="16"/>
      <c r="K66" s="16"/>
      <c r="L66" s="16"/>
      <c r="M66" s="16"/>
      <c r="N66" s="30">
        <v>3208296.95</v>
      </c>
      <c r="O66" s="48">
        <f t="shared" si="3"/>
        <v>3208296.95</v>
      </c>
      <c r="P66" s="17"/>
    </row>
    <row r="67" spans="2:16" ht="71.25" customHeight="1" x14ac:dyDescent="0.3">
      <c r="B67" s="9"/>
      <c r="C67" s="13" t="s">
        <v>52</v>
      </c>
      <c r="D67" s="14">
        <v>0</v>
      </c>
      <c r="E67" s="15"/>
      <c r="F67" s="15"/>
      <c r="G67" s="15"/>
      <c r="H67" s="15"/>
      <c r="I67" s="15"/>
      <c r="J67" s="15"/>
      <c r="K67" s="15"/>
      <c r="L67" s="15"/>
      <c r="M67" s="15"/>
      <c r="N67" s="31"/>
      <c r="O67" s="48">
        <f t="shared" si="3"/>
        <v>0</v>
      </c>
      <c r="P67" s="17"/>
    </row>
    <row r="68" spans="2:16" ht="64.5" customHeight="1" x14ac:dyDescent="0.3">
      <c r="B68" s="9"/>
      <c r="C68" s="13" t="s">
        <v>53</v>
      </c>
      <c r="D68" s="14">
        <v>1000000</v>
      </c>
      <c r="E68" s="15"/>
      <c r="F68" s="15"/>
      <c r="G68" s="15"/>
      <c r="H68" s="15"/>
      <c r="I68" s="15"/>
      <c r="J68" s="15">
        <v>335000</v>
      </c>
      <c r="K68" s="15">
        <v>876620</v>
      </c>
      <c r="L68" s="15"/>
      <c r="M68" s="15"/>
      <c r="N68" s="31"/>
      <c r="O68" s="48">
        <f t="shared" si="3"/>
        <v>1211620</v>
      </c>
      <c r="P68" s="17"/>
    </row>
    <row r="69" spans="2:16" ht="72.75" customHeight="1" x14ac:dyDescent="0.3">
      <c r="B69" s="9"/>
      <c r="C69" s="13" t="s">
        <v>54</v>
      </c>
      <c r="D69" s="14">
        <v>57829917</v>
      </c>
      <c r="E69" s="15"/>
      <c r="F69" s="15"/>
      <c r="G69" s="15"/>
      <c r="H69" s="15"/>
      <c r="I69" s="15"/>
      <c r="J69" s="15"/>
      <c r="K69" s="15"/>
      <c r="L69" s="15"/>
      <c r="M69" s="15">
        <v>39600000</v>
      </c>
      <c r="N69" s="31">
        <v>175000</v>
      </c>
      <c r="O69" s="48">
        <f t="shared" si="3"/>
        <v>39775000</v>
      </c>
      <c r="P69" s="17"/>
    </row>
    <row r="70" spans="2:16" ht="60.75" customHeight="1" x14ac:dyDescent="0.3">
      <c r="B70" s="9"/>
      <c r="C70" s="13" t="s">
        <v>55</v>
      </c>
      <c r="D70" s="14">
        <v>1050000</v>
      </c>
      <c r="E70" s="15"/>
      <c r="F70" s="15"/>
      <c r="G70" s="15"/>
      <c r="H70" s="15"/>
      <c r="I70" s="15"/>
      <c r="J70" s="15"/>
      <c r="K70" s="15"/>
      <c r="L70" s="15"/>
      <c r="M70" s="15"/>
      <c r="N70" s="31">
        <v>22254.65</v>
      </c>
      <c r="O70" s="48">
        <f t="shared" si="3"/>
        <v>22254.65</v>
      </c>
      <c r="P70" s="17"/>
    </row>
    <row r="71" spans="2:16" ht="57.75" customHeight="1" x14ac:dyDescent="0.3">
      <c r="B71" s="9"/>
      <c r="C71" s="13" t="s">
        <v>56</v>
      </c>
      <c r="D71" s="14">
        <v>100000</v>
      </c>
      <c r="E71" s="15"/>
      <c r="F71" s="15"/>
      <c r="G71" s="15"/>
      <c r="H71" s="15"/>
      <c r="I71" s="15"/>
      <c r="J71" s="15"/>
      <c r="K71" s="15"/>
      <c r="L71" s="15"/>
      <c r="M71" s="15"/>
      <c r="N71" s="31">
        <v>26550</v>
      </c>
      <c r="O71" s="48">
        <f t="shared" si="3"/>
        <v>26550</v>
      </c>
      <c r="P71" s="17"/>
    </row>
    <row r="72" spans="2:16" ht="60" customHeight="1" x14ac:dyDescent="0.3">
      <c r="B72" s="9"/>
      <c r="C72" s="13" t="s">
        <v>86</v>
      </c>
      <c r="D72" s="14">
        <v>0</v>
      </c>
      <c r="E72" s="15"/>
      <c r="F72" s="15"/>
      <c r="G72" s="15"/>
      <c r="H72" s="15"/>
      <c r="I72" s="15"/>
      <c r="J72" s="15"/>
      <c r="K72" s="15"/>
      <c r="L72" s="15"/>
      <c r="M72" s="15"/>
      <c r="N72" s="31"/>
      <c r="O72" s="48">
        <f t="shared" si="3"/>
        <v>0</v>
      </c>
      <c r="P72" s="17"/>
    </row>
    <row r="73" spans="2:16" ht="44.25" customHeight="1" x14ac:dyDescent="0.3">
      <c r="B73" s="9"/>
      <c r="C73" s="13" t="s">
        <v>57</v>
      </c>
      <c r="D73" s="14">
        <v>100000</v>
      </c>
      <c r="E73" s="15"/>
      <c r="F73" s="15"/>
      <c r="G73" s="15"/>
      <c r="H73" s="15"/>
      <c r="I73" s="15"/>
      <c r="J73" s="15"/>
      <c r="K73" s="15"/>
      <c r="L73" s="15"/>
      <c r="M73" s="15"/>
      <c r="N73" s="31"/>
      <c r="O73" s="48">
        <f t="shared" si="3"/>
        <v>0</v>
      </c>
      <c r="P73" s="17"/>
    </row>
    <row r="74" spans="2:16" ht="99" customHeight="1" x14ac:dyDescent="0.3">
      <c r="B74" s="9"/>
      <c r="C74" s="13" t="s">
        <v>58</v>
      </c>
      <c r="D74" s="19"/>
      <c r="E74" s="15"/>
      <c r="F74" s="15"/>
      <c r="G74" s="15"/>
      <c r="H74" s="15"/>
      <c r="I74" s="15"/>
      <c r="J74" s="15"/>
      <c r="K74" s="15"/>
      <c r="L74" s="15"/>
      <c r="M74" s="15"/>
      <c r="N74" s="33"/>
      <c r="O74" s="48">
        <f t="shared" si="3"/>
        <v>0</v>
      </c>
      <c r="P74" s="17"/>
    </row>
    <row r="75" spans="2:16" ht="40.5" customHeight="1" thickBot="1" x14ac:dyDescent="0.35">
      <c r="B75" s="9"/>
      <c r="C75" s="27" t="s">
        <v>59</v>
      </c>
      <c r="D75" s="19">
        <f>+D76</f>
        <v>600000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48">
        <f t="shared" si="3"/>
        <v>0</v>
      </c>
      <c r="P75" s="17"/>
    </row>
    <row r="76" spans="2:16" ht="56.25" customHeight="1" x14ac:dyDescent="0.3">
      <c r="B76" s="9"/>
      <c r="C76" s="28" t="s">
        <v>60</v>
      </c>
      <c r="D76" s="29">
        <v>600000</v>
      </c>
      <c r="E76" s="30"/>
      <c r="F76" s="30"/>
      <c r="G76" s="30"/>
      <c r="H76" s="30"/>
      <c r="I76" s="30"/>
      <c r="J76" s="30"/>
      <c r="K76" s="30"/>
      <c r="L76" s="16"/>
      <c r="M76" s="16"/>
      <c r="N76" s="30"/>
      <c r="O76" s="48">
        <f t="shared" si="3"/>
        <v>0</v>
      </c>
      <c r="P76" s="17"/>
    </row>
    <row r="77" spans="2:16" ht="36.75" customHeight="1" x14ac:dyDescent="0.3">
      <c r="B77" s="9"/>
      <c r="C77" s="13" t="s">
        <v>61</v>
      </c>
      <c r="D77" s="14">
        <v>0</v>
      </c>
      <c r="E77" s="31"/>
      <c r="F77" s="31"/>
      <c r="G77" s="31"/>
      <c r="H77" s="31"/>
      <c r="I77" s="31"/>
      <c r="J77" s="31"/>
      <c r="K77" s="31"/>
      <c r="L77" s="15"/>
      <c r="M77" s="15"/>
      <c r="N77" s="31"/>
      <c r="O77" s="48">
        <f t="shared" si="3"/>
        <v>0</v>
      </c>
      <c r="P77" s="17"/>
    </row>
    <row r="78" spans="2:16" ht="51" customHeight="1" x14ac:dyDescent="0.3">
      <c r="B78" s="9"/>
      <c r="C78" s="13" t="s">
        <v>62</v>
      </c>
      <c r="D78" s="14">
        <v>0</v>
      </c>
      <c r="E78" s="31"/>
      <c r="F78" s="31"/>
      <c r="G78" s="31"/>
      <c r="H78" s="31"/>
      <c r="I78" s="31"/>
      <c r="J78" s="31"/>
      <c r="K78" s="31"/>
      <c r="L78" s="15"/>
      <c r="M78" s="15"/>
      <c r="N78" s="31"/>
      <c r="O78" s="48">
        <f t="shared" si="3"/>
        <v>0</v>
      </c>
      <c r="P78" s="17"/>
    </row>
    <row r="79" spans="2:16" ht="96" customHeight="1" x14ac:dyDescent="0.3">
      <c r="B79" s="9"/>
      <c r="C79" s="13" t="s">
        <v>80</v>
      </c>
      <c r="D79" s="14">
        <v>0</v>
      </c>
      <c r="E79" s="31"/>
      <c r="F79" s="31"/>
      <c r="G79" s="31"/>
      <c r="H79" s="31"/>
      <c r="I79" s="31"/>
      <c r="J79" s="31"/>
      <c r="K79" s="31"/>
      <c r="L79" s="15"/>
      <c r="M79" s="15"/>
      <c r="N79" s="31"/>
      <c r="O79" s="48">
        <f t="shared" si="3"/>
        <v>0</v>
      </c>
      <c r="P79" s="17"/>
    </row>
    <row r="80" spans="2:16" ht="81" customHeight="1" x14ac:dyDescent="0.3">
      <c r="B80" s="9"/>
      <c r="C80" s="18" t="s">
        <v>81</v>
      </c>
      <c r="D80" s="14">
        <v>0</v>
      </c>
      <c r="E80" s="31"/>
      <c r="F80" s="31"/>
      <c r="G80" s="31"/>
      <c r="H80" s="31"/>
      <c r="I80" s="31"/>
      <c r="J80" s="31"/>
      <c r="K80" s="31"/>
      <c r="L80" s="15"/>
      <c r="M80" s="15"/>
      <c r="N80" s="31"/>
      <c r="O80" s="48">
        <f t="shared" si="3"/>
        <v>0</v>
      </c>
      <c r="P80" s="17"/>
    </row>
    <row r="81" spans="2:16" ht="53.25" customHeight="1" x14ac:dyDescent="0.3">
      <c r="B81" s="9"/>
      <c r="C81" s="13" t="s">
        <v>85</v>
      </c>
      <c r="D81" s="14">
        <v>0</v>
      </c>
      <c r="E81" s="31"/>
      <c r="F81" s="31"/>
      <c r="G81" s="31"/>
      <c r="H81" s="31"/>
      <c r="I81" s="31"/>
      <c r="J81" s="31"/>
      <c r="K81" s="31"/>
      <c r="L81" s="15"/>
      <c r="M81" s="15"/>
      <c r="N81" s="31"/>
      <c r="O81" s="48">
        <f t="shared" si="3"/>
        <v>0</v>
      </c>
      <c r="P81" s="17"/>
    </row>
    <row r="82" spans="2:16" ht="80.25" customHeight="1" x14ac:dyDescent="0.3">
      <c r="B82" s="9"/>
      <c r="C82" s="13" t="s">
        <v>63</v>
      </c>
      <c r="D82" s="14">
        <v>0</v>
      </c>
      <c r="E82" s="31"/>
      <c r="F82" s="31"/>
      <c r="G82" s="31"/>
      <c r="H82" s="31"/>
      <c r="I82" s="31"/>
      <c r="J82" s="31"/>
      <c r="K82" s="31"/>
      <c r="L82" s="15"/>
      <c r="M82" s="15"/>
      <c r="N82" s="31"/>
      <c r="O82" s="48">
        <f t="shared" si="3"/>
        <v>0</v>
      </c>
      <c r="P82" s="17"/>
    </row>
    <row r="83" spans="2:16" ht="42" customHeight="1" x14ac:dyDescent="0.3">
      <c r="B83" s="9"/>
      <c r="C83" s="18" t="s">
        <v>64</v>
      </c>
      <c r="D83" s="14">
        <v>0</v>
      </c>
      <c r="E83" s="31"/>
      <c r="F83" s="31"/>
      <c r="G83" s="31"/>
      <c r="H83" s="31"/>
      <c r="I83" s="31"/>
      <c r="J83" s="31"/>
      <c r="K83" s="31"/>
      <c r="L83" s="15"/>
      <c r="M83" s="15"/>
      <c r="N83" s="31"/>
      <c r="O83" s="48">
        <f t="shared" si="3"/>
        <v>0</v>
      </c>
      <c r="P83" s="17"/>
    </row>
    <row r="84" spans="2:16" ht="55.5" customHeight="1" x14ac:dyDescent="0.3">
      <c r="B84" s="9"/>
      <c r="C84" s="13" t="s">
        <v>65</v>
      </c>
      <c r="D84" s="14">
        <v>0</v>
      </c>
      <c r="E84" s="31"/>
      <c r="F84" s="31"/>
      <c r="G84" s="31"/>
      <c r="H84" s="31"/>
      <c r="I84" s="31"/>
      <c r="J84" s="31"/>
      <c r="K84" s="31"/>
      <c r="L84" s="15"/>
      <c r="M84" s="15"/>
      <c r="N84" s="31"/>
      <c r="O84" s="48">
        <f t="shared" si="3"/>
        <v>0</v>
      </c>
      <c r="P84" s="17"/>
    </row>
    <row r="85" spans="2:16" ht="48.75" customHeight="1" x14ac:dyDescent="0.3">
      <c r="B85" s="9"/>
      <c r="C85" s="13" t="s">
        <v>83</v>
      </c>
      <c r="D85" s="14">
        <v>0</v>
      </c>
      <c r="E85" s="31"/>
      <c r="F85" s="31"/>
      <c r="G85" s="31"/>
      <c r="H85" s="31"/>
      <c r="I85" s="31"/>
      <c r="J85" s="31"/>
      <c r="K85" s="31"/>
      <c r="L85" s="15"/>
      <c r="M85" s="15"/>
      <c r="N85" s="31"/>
      <c r="O85" s="48">
        <f t="shared" si="3"/>
        <v>0</v>
      </c>
      <c r="P85" s="17"/>
    </row>
    <row r="86" spans="2:16" ht="63" customHeight="1" x14ac:dyDescent="0.3">
      <c r="B86" s="9"/>
      <c r="C86" s="13" t="s">
        <v>66</v>
      </c>
      <c r="D86" s="32">
        <v>0</v>
      </c>
      <c r="E86" s="33"/>
      <c r="F86" s="33"/>
      <c r="G86" s="33"/>
      <c r="H86" s="33"/>
      <c r="I86" s="33"/>
      <c r="J86" s="33"/>
      <c r="K86" s="33"/>
      <c r="L86" s="52"/>
      <c r="M86" s="52"/>
      <c r="N86" s="33"/>
      <c r="O86" s="48">
        <f t="shared" si="3"/>
        <v>0</v>
      </c>
      <c r="P86" s="17"/>
    </row>
    <row r="87" spans="2:16" ht="26.25" customHeight="1" x14ac:dyDescent="0.3">
      <c r="B87" s="9"/>
      <c r="C87" s="34" t="s">
        <v>84</v>
      </c>
      <c r="D87" s="54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48">
        <f t="shared" ref="O87:O99" si="8">SUM(E87:N87)</f>
        <v>0</v>
      </c>
      <c r="P87" s="17"/>
    </row>
    <row r="88" spans="2:16" ht="15.75" customHeight="1" x14ac:dyDescent="0.3">
      <c r="B88" s="9"/>
      <c r="C88" s="35"/>
      <c r="D88" s="29">
        <v>0</v>
      </c>
      <c r="E88" s="30"/>
      <c r="F88" s="30"/>
      <c r="G88" s="30"/>
      <c r="H88" s="30"/>
      <c r="I88" s="30"/>
      <c r="J88" s="30"/>
      <c r="K88" s="30"/>
      <c r="L88" s="16"/>
      <c r="M88" s="16"/>
      <c r="N88" s="30"/>
      <c r="O88" s="48">
        <f t="shared" si="8"/>
        <v>0</v>
      </c>
      <c r="P88" s="17"/>
    </row>
    <row r="89" spans="2:16" ht="47.25" customHeight="1" x14ac:dyDescent="0.3">
      <c r="B89" s="9"/>
      <c r="C89" s="18" t="s">
        <v>67</v>
      </c>
      <c r="D89" s="14">
        <v>0</v>
      </c>
      <c r="E89" s="31"/>
      <c r="F89" s="31"/>
      <c r="G89" s="31"/>
      <c r="H89" s="31"/>
      <c r="I89" s="31"/>
      <c r="J89" s="31"/>
      <c r="K89" s="31"/>
      <c r="L89" s="15"/>
      <c r="M89" s="15"/>
      <c r="N89" s="31"/>
      <c r="O89" s="48">
        <f t="shared" si="8"/>
        <v>0</v>
      </c>
      <c r="P89" s="17"/>
    </row>
    <row r="90" spans="2:16" ht="48.75" customHeight="1" x14ac:dyDescent="0.3">
      <c r="B90" s="9"/>
      <c r="C90" s="18" t="s">
        <v>68</v>
      </c>
      <c r="D90" s="14">
        <v>0</v>
      </c>
      <c r="E90" s="31"/>
      <c r="F90" s="31"/>
      <c r="G90" s="31"/>
      <c r="H90" s="31"/>
      <c r="I90" s="31"/>
      <c r="J90" s="31"/>
      <c r="K90" s="31"/>
      <c r="L90" s="15"/>
      <c r="M90" s="15"/>
      <c r="N90" s="31"/>
      <c r="O90" s="48">
        <f t="shared" si="8"/>
        <v>0</v>
      </c>
      <c r="P90" s="17"/>
    </row>
    <row r="91" spans="2:16" ht="65.25" customHeight="1" x14ac:dyDescent="0.3">
      <c r="B91" s="9"/>
      <c r="C91" s="13" t="s">
        <v>69</v>
      </c>
      <c r="D91" s="14">
        <v>0</v>
      </c>
      <c r="E91" s="31"/>
      <c r="F91" s="31"/>
      <c r="G91" s="31"/>
      <c r="H91" s="31"/>
      <c r="I91" s="31"/>
      <c r="J91" s="31"/>
      <c r="K91" s="31"/>
      <c r="L91" s="15"/>
      <c r="M91" s="15"/>
      <c r="N91" s="31"/>
      <c r="O91" s="48">
        <f t="shared" si="8"/>
        <v>0</v>
      </c>
      <c r="P91" s="17"/>
    </row>
    <row r="92" spans="2:16" ht="62.25" customHeight="1" x14ac:dyDescent="0.3">
      <c r="B92" s="9"/>
      <c r="C92" s="13" t="s">
        <v>70</v>
      </c>
      <c r="D92" s="14">
        <v>0</v>
      </c>
      <c r="E92" s="31"/>
      <c r="F92" s="31"/>
      <c r="G92" s="31"/>
      <c r="H92" s="31"/>
      <c r="I92" s="31"/>
      <c r="J92" s="31"/>
      <c r="K92" s="31"/>
      <c r="L92" s="15"/>
      <c r="M92" s="15"/>
      <c r="N92" s="31"/>
      <c r="O92" s="48">
        <f t="shared" si="8"/>
        <v>0</v>
      </c>
      <c r="P92" s="17"/>
    </row>
    <row r="93" spans="2:16" ht="50.25" customHeight="1" x14ac:dyDescent="0.3">
      <c r="B93" s="9"/>
      <c r="C93" s="18" t="s">
        <v>71</v>
      </c>
      <c r="D93" s="14">
        <v>0</v>
      </c>
      <c r="E93" s="31"/>
      <c r="F93" s="31"/>
      <c r="G93" s="31"/>
      <c r="H93" s="31"/>
      <c r="I93" s="31"/>
      <c r="J93" s="31"/>
      <c r="K93" s="31"/>
      <c r="L93" s="15"/>
      <c r="M93" s="15"/>
      <c r="N93" s="31"/>
      <c r="O93" s="48">
        <f t="shared" si="8"/>
        <v>0</v>
      </c>
      <c r="P93" s="17"/>
    </row>
    <row r="94" spans="2:16" ht="45.75" customHeight="1" x14ac:dyDescent="0.3">
      <c r="B94" s="9"/>
      <c r="C94" s="13" t="s">
        <v>72</v>
      </c>
      <c r="D94" s="14">
        <v>0</v>
      </c>
      <c r="E94" s="31"/>
      <c r="F94" s="31"/>
      <c r="G94" s="31"/>
      <c r="H94" s="31"/>
      <c r="I94" s="31"/>
      <c r="J94" s="31"/>
      <c r="K94" s="31"/>
      <c r="L94" s="15"/>
      <c r="M94" s="15"/>
      <c r="N94" s="31"/>
      <c r="O94" s="48">
        <f t="shared" si="8"/>
        <v>0</v>
      </c>
      <c r="P94" s="17"/>
    </row>
    <row r="95" spans="2:16" ht="53.25" customHeight="1" x14ac:dyDescent="0.3">
      <c r="B95" s="9"/>
      <c r="C95" s="13" t="s">
        <v>73</v>
      </c>
      <c r="D95" s="14">
        <v>0</v>
      </c>
      <c r="E95" s="31"/>
      <c r="F95" s="31"/>
      <c r="G95" s="31"/>
      <c r="H95" s="31"/>
      <c r="I95" s="31"/>
      <c r="J95" s="31"/>
      <c r="K95" s="31"/>
      <c r="L95" s="15"/>
      <c r="M95" s="15"/>
      <c r="N95" s="31"/>
      <c r="O95" s="48">
        <f t="shared" si="8"/>
        <v>0</v>
      </c>
      <c r="P95" s="17"/>
    </row>
    <row r="96" spans="2:16" ht="53.25" customHeight="1" x14ac:dyDescent="0.3">
      <c r="B96" s="9"/>
      <c r="C96" s="18" t="s">
        <v>74</v>
      </c>
      <c r="D96" s="14">
        <v>0</v>
      </c>
      <c r="E96" s="31"/>
      <c r="F96" s="31"/>
      <c r="G96" s="31"/>
      <c r="H96" s="31"/>
      <c r="I96" s="31"/>
      <c r="J96" s="31"/>
      <c r="K96" s="31"/>
      <c r="L96" s="15"/>
      <c r="M96" s="15"/>
      <c r="N96" s="31"/>
      <c r="O96" s="48">
        <f t="shared" si="8"/>
        <v>0</v>
      </c>
      <c r="P96" s="17"/>
    </row>
    <row r="97" spans="2:16" ht="60" customHeight="1" x14ac:dyDescent="0.3">
      <c r="B97" s="9"/>
      <c r="C97" s="13" t="s">
        <v>75</v>
      </c>
      <c r="D97" s="32">
        <v>0</v>
      </c>
      <c r="E97" s="33"/>
      <c r="F97" s="33"/>
      <c r="G97" s="33"/>
      <c r="H97" s="33"/>
      <c r="I97" s="33"/>
      <c r="J97" s="33"/>
      <c r="K97" s="33"/>
      <c r="L97" s="52"/>
      <c r="M97" s="52"/>
      <c r="N97" s="33"/>
      <c r="O97" s="48">
        <f t="shared" si="8"/>
        <v>0</v>
      </c>
      <c r="P97" s="17"/>
    </row>
    <row r="98" spans="2:16" ht="48.75" customHeight="1" x14ac:dyDescent="0.3">
      <c r="B98" s="9"/>
      <c r="C98" s="34" t="s">
        <v>76</v>
      </c>
      <c r="D98" s="54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48">
        <f t="shared" si="8"/>
        <v>0</v>
      </c>
      <c r="P98" s="17"/>
    </row>
    <row r="99" spans="2:16" ht="15.75" customHeight="1" thickBot="1" x14ac:dyDescent="0.35">
      <c r="B99" s="9"/>
      <c r="C99" s="36"/>
      <c r="D99" s="37">
        <v>0</v>
      </c>
      <c r="E99" s="38"/>
      <c r="F99" s="55"/>
      <c r="G99" s="55"/>
      <c r="H99" s="38"/>
      <c r="I99" s="55"/>
      <c r="J99" s="55"/>
      <c r="K99" s="55"/>
      <c r="L99" s="56"/>
      <c r="M99" s="56"/>
      <c r="N99" s="55"/>
      <c r="O99" s="48">
        <f t="shared" si="8"/>
        <v>0</v>
      </c>
      <c r="P99" s="17"/>
    </row>
    <row r="100" spans="2:16" ht="69.75" customHeight="1" thickBot="1" x14ac:dyDescent="0.35">
      <c r="B100" s="9"/>
      <c r="C100" s="11" t="s">
        <v>77</v>
      </c>
      <c r="D100" s="39">
        <f>+D23+D29+D39+D49+D65+D75</f>
        <v>1487749090</v>
      </c>
      <c r="E100" s="40">
        <f t="shared" ref="E100:I100" si="9">+E23+E29+E39+E49+E65</f>
        <v>83071757.039999992</v>
      </c>
      <c r="F100" s="40">
        <f t="shared" si="9"/>
        <v>92592504.75</v>
      </c>
      <c r="G100" s="40">
        <f t="shared" si="9"/>
        <v>96164626.460000008</v>
      </c>
      <c r="H100" s="41">
        <f t="shared" si="9"/>
        <v>92915302.349999994</v>
      </c>
      <c r="I100" s="41">
        <f t="shared" si="9"/>
        <v>91783118.560000002</v>
      </c>
      <c r="J100" s="41">
        <f>+J23+J29+J39+J49+J65+J57</f>
        <v>135762765.69000003</v>
      </c>
      <c r="K100" s="41">
        <f>+K23+K29+K39+K49+K65+K57</f>
        <v>129109383.42</v>
      </c>
      <c r="L100" s="41">
        <f>+L23+L29+L39+L49+L65+L57</f>
        <v>178896726.52000001</v>
      </c>
      <c r="M100" s="41">
        <f>+M23+M29+M39+M49+M65+M57</f>
        <v>156034890.01999998</v>
      </c>
      <c r="N100" s="41">
        <f>+N23+N29+N39+N49+N65+N57</f>
        <v>118183164.74000001</v>
      </c>
      <c r="O100" s="50">
        <f>SUM(E100:N100)</f>
        <v>1174514239.55</v>
      </c>
      <c r="P100" s="17"/>
    </row>
    <row r="101" spans="2:16" ht="15.75" customHeight="1" x14ac:dyDescent="0.3">
      <c r="B101" s="9"/>
      <c r="C101" s="12"/>
      <c r="D101" s="12"/>
      <c r="E101" s="42"/>
      <c r="F101" s="42"/>
      <c r="G101" s="42"/>
      <c r="H101" s="42"/>
      <c r="I101" s="42"/>
      <c r="J101" s="42"/>
      <c r="K101" s="42"/>
      <c r="L101" s="42"/>
      <c r="M101" s="43"/>
      <c r="N101" s="43"/>
      <c r="O101" s="12"/>
      <c r="P101" s="12"/>
    </row>
    <row r="102" spans="2:16" ht="15.75" customHeight="1" x14ac:dyDescent="0.3">
      <c r="B102" s="9"/>
      <c r="C102" s="12"/>
      <c r="D102" s="12"/>
      <c r="E102" s="42"/>
      <c r="F102" s="42"/>
      <c r="G102" s="42"/>
      <c r="H102" s="42"/>
      <c r="I102" s="42"/>
      <c r="J102" s="42"/>
      <c r="K102" s="42"/>
      <c r="L102" s="42"/>
      <c r="M102" s="43"/>
      <c r="N102" s="43"/>
      <c r="O102" s="12"/>
      <c r="P102" s="12"/>
    </row>
    <row r="103" spans="2:16" ht="15.75" customHeight="1" x14ac:dyDescent="0.3">
      <c r="C103" s="7"/>
      <c r="D103" s="4"/>
      <c r="E103" s="4"/>
      <c r="F103" s="4"/>
      <c r="G103" s="4"/>
      <c r="H103" s="4"/>
      <c r="I103" s="4"/>
      <c r="J103" s="4"/>
      <c r="K103" s="4"/>
      <c r="L103" s="4"/>
    </row>
    <row r="104" spans="2:16" ht="15.75" customHeight="1" x14ac:dyDescent="0.3">
      <c r="C104" s="7"/>
      <c r="D104" s="4"/>
      <c r="E104" s="4"/>
      <c r="F104" s="4"/>
      <c r="G104" s="4"/>
      <c r="H104" s="4"/>
      <c r="I104" s="4"/>
      <c r="J104" s="4"/>
      <c r="K104" s="4"/>
      <c r="L104" s="4"/>
    </row>
    <row r="105" spans="2:16" ht="15.75" customHeight="1" x14ac:dyDescent="0.3">
      <c r="C105" s="7"/>
      <c r="D105" s="4"/>
      <c r="E105" s="4"/>
      <c r="F105" s="4"/>
      <c r="G105" s="4"/>
      <c r="H105" s="4"/>
      <c r="I105" s="4"/>
      <c r="J105" s="4"/>
      <c r="K105" s="4"/>
      <c r="L105" s="4"/>
    </row>
    <row r="106" spans="2:16" ht="15.75" customHeight="1" x14ac:dyDescent="0.3">
      <c r="C106" s="7"/>
      <c r="D106" s="4"/>
      <c r="E106" s="4"/>
      <c r="F106" s="4"/>
      <c r="G106" s="4"/>
      <c r="H106" s="4"/>
      <c r="I106" s="4"/>
      <c r="J106" s="4"/>
      <c r="K106" s="4"/>
      <c r="L106" s="4"/>
    </row>
    <row r="107" spans="2:16" ht="15.75" customHeight="1" x14ac:dyDescent="0.3">
      <c r="C107" s="7"/>
      <c r="D107" s="4"/>
      <c r="E107" s="4"/>
      <c r="F107" s="4"/>
      <c r="G107" s="4"/>
      <c r="H107" s="4"/>
      <c r="I107" s="4"/>
      <c r="J107" s="4"/>
      <c r="K107" s="4"/>
      <c r="L107" s="4"/>
    </row>
    <row r="108" spans="2:16" ht="15.75" customHeight="1" x14ac:dyDescent="0.3">
      <c r="C108" s="7"/>
      <c r="D108" s="4"/>
      <c r="E108" s="4"/>
      <c r="F108" s="4"/>
      <c r="G108" s="4"/>
      <c r="H108" s="4"/>
      <c r="I108" s="4"/>
      <c r="J108" s="4"/>
      <c r="K108" s="4"/>
      <c r="L108" s="4"/>
    </row>
    <row r="109" spans="2:16" ht="15.75" customHeight="1" x14ac:dyDescent="0.25">
      <c r="C109" s="8"/>
      <c r="D109" s="8"/>
      <c r="E109" s="8"/>
      <c r="F109" s="8"/>
      <c r="G109" s="8"/>
      <c r="H109" s="8"/>
      <c r="I109" s="8"/>
      <c r="J109" s="8"/>
      <c r="K109" s="8"/>
      <c r="L109" s="8"/>
    </row>
    <row r="110" spans="2:16" ht="15.75" customHeight="1" x14ac:dyDescent="0.25"/>
    <row r="111" spans="2:16" ht="15.75" customHeight="1" x14ac:dyDescent="0.25"/>
    <row r="112" spans="2:16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</sheetData>
  <mergeCells count="5">
    <mergeCell ref="C14:D14"/>
    <mergeCell ref="C15:L15"/>
    <mergeCell ref="C18:O19"/>
    <mergeCell ref="C17:O17"/>
    <mergeCell ref="C16:O16"/>
  </mergeCells>
  <phoneticPr fontId="9" type="noConversion"/>
  <pageMargins left="0.70866141732283472" right="0.70866141732283472" top="0.74803149606299213" bottom="0.74803149606299213" header="0.31496062992125984" footer="0.31496062992125984"/>
  <pageSetup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ACUMULADA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Dpto.  Acceso a la Informacion</cp:lastModifiedBy>
  <cp:lastPrinted>2024-11-08T14:48:57Z</cp:lastPrinted>
  <dcterms:created xsi:type="dcterms:W3CDTF">2018-04-17T18:57:16Z</dcterms:created>
  <dcterms:modified xsi:type="dcterms:W3CDTF">2024-11-14T13:37:29Z</dcterms:modified>
</cp:coreProperties>
</file>