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Documentos para transparencia Abril 2025\"/>
    </mc:Choice>
  </mc:AlternateContent>
  <xr:revisionPtr revIDLastSave="0" documentId="13_ncr:1_{92AC3BB1-2F63-47E5-B710-6E84D31FA867}" xr6:coauthVersionLast="47" xr6:coauthVersionMax="47" xr10:uidLastSave="{00000000-0000-0000-0000-000000000000}"/>
  <bookViews>
    <workbookView xWindow="2490" yWindow="180" windowWidth="20235" windowHeight="13725" xr2:uid="{00000000-000D-0000-FFFF-FFFF00000000}"/>
  </bookViews>
  <sheets>
    <sheet name="EJECUCION ACUMULA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Zftv647gOXhV0y4T76XrzPRJPu90casBWUN3PJ8Xpk="/>
    </ext>
  </extLst>
</workbook>
</file>

<file path=xl/calcChain.xml><?xml version="1.0" encoding="utf-8"?>
<calcChain xmlns="http://schemas.openxmlformats.org/spreadsheetml/2006/main">
  <c r="K61" i="1" l="1"/>
  <c r="K54" i="1"/>
  <c r="K55" i="1"/>
  <c r="K56" i="1"/>
  <c r="K57" i="1"/>
  <c r="K58" i="1"/>
  <c r="K59" i="1"/>
  <c r="K60" i="1"/>
  <c r="K49" i="1"/>
  <c r="K50" i="1"/>
  <c r="K51" i="1"/>
  <c r="K21" i="1"/>
  <c r="K22" i="1"/>
  <c r="K23" i="1"/>
  <c r="K24" i="1"/>
  <c r="K25" i="1"/>
  <c r="K27" i="1"/>
  <c r="K28" i="1"/>
  <c r="K29" i="1"/>
  <c r="K30" i="1"/>
  <c r="K31" i="1"/>
  <c r="K32" i="1"/>
  <c r="K33" i="1"/>
  <c r="K34" i="1"/>
  <c r="K35" i="1"/>
  <c r="K37" i="1"/>
  <c r="K38" i="1"/>
  <c r="K39" i="1"/>
  <c r="K40" i="1"/>
  <c r="K41" i="1"/>
  <c r="K42" i="1"/>
  <c r="K43" i="1"/>
  <c r="K44" i="1"/>
  <c r="K45" i="1"/>
  <c r="K47" i="1"/>
  <c r="K48" i="1"/>
  <c r="K52" i="1"/>
  <c r="K53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J62" i="1"/>
  <c r="K62" i="1" s="1"/>
  <c r="J36" i="1" l="1"/>
  <c r="K36" i="1" s="1"/>
  <c r="J26" i="1"/>
  <c r="J46" i="1"/>
  <c r="J20" i="1"/>
  <c r="I26" i="1"/>
  <c r="I20" i="1"/>
  <c r="I46" i="1"/>
  <c r="H26" i="1"/>
  <c r="H46" i="1"/>
  <c r="H20" i="1"/>
  <c r="G46" i="1"/>
  <c r="G26" i="1"/>
  <c r="G20" i="1"/>
  <c r="F72" i="1"/>
  <c r="F62" i="1"/>
  <c r="F46" i="1"/>
  <c r="F36" i="1"/>
  <c r="F26" i="1"/>
  <c r="F20" i="1"/>
  <c r="E46" i="1"/>
  <c r="E62" i="1"/>
  <c r="E72" i="1"/>
  <c r="E36" i="1"/>
  <c r="E26" i="1"/>
  <c r="E20" i="1"/>
  <c r="K26" i="1" l="1"/>
  <c r="K20" i="1"/>
  <c r="K46" i="1"/>
  <c r="J84" i="1"/>
  <c r="J19" i="1" s="1"/>
  <c r="I84" i="1"/>
  <c r="I95" i="1" s="1"/>
  <c r="H84" i="1"/>
  <c r="H19" i="1" s="1"/>
  <c r="E84" i="1"/>
  <c r="E95" i="1" s="1"/>
  <c r="G84" i="1"/>
  <c r="F84" i="1"/>
  <c r="K84" i="1" l="1"/>
  <c r="K95" i="1" s="1"/>
  <c r="J95" i="1"/>
  <c r="H95" i="1"/>
  <c r="E19" i="1"/>
  <c r="I19" i="1"/>
  <c r="F19" i="1"/>
  <c r="F95" i="1"/>
  <c r="G95" i="1"/>
  <c r="G19" i="1"/>
  <c r="K19" i="1" s="1"/>
</calcChain>
</file>

<file path=xl/sharedStrings.xml><?xml version="1.0" encoding="utf-8"?>
<sst xmlns="http://schemas.openxmlformats.org/spreadsheetml/2006/main" count="92" uniqueCount="91">
  <si>
    <t>Detalle</t>
  </si>
  <si>
    <t>ENERO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</si>
  <si>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</si>
  <si>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</si>
  <si>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</si>
  <si>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</si>
  <si>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</si>
  <si>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</si>
  <si>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</si>
  <si>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</si>
  <si>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</si>
  <si>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</si>
  <si>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</si>
  <si>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</si>
  <si>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</si>
  <si>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</si>
  <si>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</si>
  <si>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</si>
  <si>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</si>
  <si>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</si>
  <si>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</si>
  <si>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</si>
  <si>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</si>
  <si>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</si>
  <si>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</si>
  <si>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</si>
  <si>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</si>
  <si>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</si>
  <si>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</si>
  <si>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</si>
  <si>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</si>
  <si>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</si>
  <si>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</si>
  <si>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</si>
  <si>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</si>
  <si>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</si>
  <si>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</si>
  <si>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</si>
  <si>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</si>
  <si>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</si>
  <si>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</si>
  <si>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</si>
  <si>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</si>
  <si>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</si>
  <si>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</si>
  <si>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</si>
  <si>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</si>
  <si>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</si>
  <si>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</si>
  <si>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</si>
  <si>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</si>
  <si>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</si>
  <si>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</si>
  <si>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</si>
  <si>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</si>
  <si>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2.8.2 - ADQUISICIÓN DE TÍTULOS VALORES REPRESENTATIVOS DE DEUDA</t>
  </si>
  <si>
    <t>2.9 - GASTOS FINANCIEROS</t>
  </si>
  <si>
    <t>2.9.1 - INTERESES DE LA DEUDA PÚBLICA INTERNA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</si>
  <si>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</si>
  <si>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</si>
  <si>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</si>
  <si>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</si>
  <si>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</si>
  <si>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</si>
  <si>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</si>
  <si>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</si>
  <si>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</si>
  <si>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</si>
  <si>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</si>
  <si>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</si>
  <si>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2.3.8 - GASTOS QUE SE ASIGNARÁN DURANTE EL EJERCICIO (ART. 32 Y 33 LEY 423-06)</t>
  </si>
  <si>
    <t>2.7.4 - GASTOS QUE SE ASIGNARÁN DURANTE EL EJERCICIO PARA INVERSIÓN (ART. 32 Y 33 LEY 423-06)</t>
  </si>
  <si>
    <t>2.9.2 - INTERESES DE LA DEUDA PÚBLICA EXTERNA</t>
  </si>
  <si>
    <t xml:space="preserve">    Total Gastos</t>
  </si>
  <si>
    <t>2.8.1 - CONCESIÓN DE PRÉSTAMOS</t>
  </si>
  <si>
    <t>2.6.7 - ACTIVOS BIOLÓGICOS CULTIVABLES</t>
  </si>
  <si>
    <t>PRESUPUESTO APROBADO</t>
  </si>
  <si>
    <t>2.2.8 - OTROS SERVICIOS NO INCLUÍDOS EN CONCEPTOS ANTERIORES</t>
  </si>
  <si>
    <t>VALORES en RD$</t>
  </si>
  <si>
    <t xml:space="preserve">Ejecución de Gastos y Aplicaciones Financieras </t>
  </si>
  <si>
    <t xml:space="preserve">Notas: </t>
  </si>
  <si>
    <r>
      <rPr>
        <b/>
        <sz val="11"/>
        <color theme="1"/>
        <rFont val="Book Antiqua"/>
        <family val="1"/>
      </rPr>
      <t>1. Presupuesto Aprobado:</t>
    </r>
    <r>
      <rPr>
        <sz val="11"/>
        <color theme="1"/>
        <rFont val="Book Antiqua"/>
        <family val="1"/>
      </rPr>
      <t xml:space="preserve"> Se refiere al presupuesto aprobado en la Ley de Presupuesto General del Estado.</t>
    </r>
  </si>
  <si>
    <r>
      <rPr>
        <b/>
        <sz val="11"/>
        <color theme="1"/>
        <rFont val="Book Antiqua"/>
        <family val="1"/>
      </rPr>
      <t xml:space="preserve">2. Presupuesto Modificado: </t>
    </r>
    <r>
      <rPr>
        <sz val="11"/>
        <color theme="1"/>
        <rFont val="Book Antiqua"/>
        <family val="1"/>
      </rPr>
      <t>Se refiere al presupuesto aprobado en caso de que el Congreso Nacional apruebe un presupuesto complementario.</t>
    </r>
  </si>
  <si>
    <r>
      <rPr>
        <b/>
        <sz val="11"/>
        <color theme="1"/>
        <rFont val="Book Antiqua"/>
        <family val="1"/>
      </rPr>
      <t>3. Total Devengado:</t>
    </r>
    <r>
      <rPr>
        <sz val="11"/>
        <color theme="1"/>
        <rFont val="Book Antiqua"/>
        <family val="1"/>
      </rPr>
      <t xml:space="preserve">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</si>
  <si>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FEBRERO</t>
  </si>
  <si>
    <t>MARZO</t>
  </si>
  <si>
    <t>ABRIL</t>
  </si>
  <si>
    <t>2.8 - ADQUISICIÓN DE ACTIVOS FINANCIEROS CON FINES DE POLÍTICA</t>
  </si>
  <si>
    <t>2.5.4 - TRANSFERENCIAS DE CAPITAL A EMPRESAS PÚBLICAS NO FINANCIERAS</t>
  </si>
  <si>
    <t>2.4.2 - TRANSFERENCIAS CORRIENTES AL GOBIERNO GENERAL NACIONAL</t>
  </si>
  <si>
    <t>DESDE 01 DE ENERO HASTA 30 DE ABRIL,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</si>
</sst>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8"/>
      <name val="Calibri"/>
      <family val="2"/>
      <scheme val="minor"/>
    </font>
    <font>
      <b/>
      <sz val="16"/>
      <color theme="1"/>
      <name val="Book Antiqua"/>
      <family val="1"/>
    </font>
    <font>
      <sz val="12"/>
      <color theme="1"/>
      <name val="Book Antiqua"/>
      <family val="1"/>
    </font>
    <font>
      <b/>
      <sz val="14"/>
      <color theme="1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43" fontId="2" fillId="0" borderId="0" xfId="0" applyNumberFormat="1" applyFont="1"/>
    <xf numFmtId="9" fontId="2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11" fillId="0" borderId="0" xfId="0" applyFont="1"/>
    <xf numFmtId="0" fontId="11" fillId="0" borderId="1" xfId="0" applyFont="1" applyBorder="1" applyAlignment="1">
      <alignment horizontal="left" vertical="center" wrapText="1" indent="2"/>
    </xf>
    <xf numFmtId="4" fontId="11" fillId="0" borderId="0" xfId="0" applyNumberFormat="1" applyFont="1"/>
    <xf numFmtId="0" fontId="8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 indent="2"/>
    </xf>
    <xf numFmtId="0" fontId="8" fillId="3" borderId="2" xfId="0" applyFont="1" applyFill="1" applyBorder="1" applyAlignment="1">
      <alignment horizontal="left" vertical="center" wrapText="1"/>
    </xf>
    <xf numFmtId="43" fontId="11" fillId="0" borderId="0" xfId="0" applyNumberFormat="1" applyFont="1"/>
    <xf numFmtId="43" fontId="11" fillId="0" borderId="1" xfId="1" applyFont="1" applyBorder="1" applyAlignment="1">
      <alignment horizontal="left" vertical="center" wrapText="1" indent="2"/>
    </xf>
    <xf numFmtId="43" fontId="11" fillId="0" borderId="1" xfId="1" applyFont="1" applyBorder="1" applyAlignment="1">
      <alignment horizontal="left" vertical="center" wrapText="1"/>
    </xf>
    <xf numFmtId="43" fontId="11" fillId="0" borderId="3" xfId="1" applyFont="1" applyBorder="1" applyAlignment="1">
      <alignment horizontal="left" vertical="center" wrapText="1" indent="2"/>
    </xf>
    <xf numFmtId="0" fontId="11" fillId="0" borderId="4" xfId="0" applyFont="1" applyBorder="1" applyAlignment="1">
      <alignment horizontal="left" vertical="center" wrapText="1" indent="2"/>
    </xf>
    <xf numFmtId="0" fontId="8" fillId="2" borderId="5" xfId="0" applyFont="1" applyFill="1" applyBorder="1" applyAlignment="1">
      <alignment horizontal="center" vertical="center" wrapText="1"/>
    </xf>
    <xf numFmtId="43" fontId="0" fillId="0" borderId="0" xfId="0" applyNumberFormat="1"/>
    <xf numFmtId="0" fontId="8" fillId="2" borderId="7" xfId="0" applyFont="1" applyFill="1" applyBorder="1" applyAlignment="1">
      <alignment horizontal="center" vertical="center" wrapText="1"/>
    </xf>
    <xf numFmtId="43" fontId="8" fillId="2" borderId="8" xfId="1" applyFont="1" applyFill="1" applyBorder="1" applyAlignment="1">
      <alignment horizontal="left" vertical="center" wrapText="1"/>
    </xf>
    <xf numFmtId="43" fontId="8" fillId="0" borderId="5" xfId="1" applyFont="1" applyBorder="1" applyAlignment="1">
      <alignment vertical="center" wrapText="1"/>
    </xf>
    <xf numFmtId="43" fontId="8" fillId="0" borderId="5" xfId="1" applyFont="1" applyBorder="1" applyAlignment="1">
      <alignment horizontal="left" vertical="center" wrapText="1"/>
    </xf>
    <xf numFmtId="2" fontId="11" fillId="0" borderId="1" xfId="1" applyNumberFormat="1" applyFont="1" applyBorder="1" applyAlignment="1">
      <alignment horizontal="right" vertical="center" wrapText="1"/>
    </xf>
    <xf numFmtId="2" fontId="11" fillId="0" borderId="1" xfId="1" applyNumberFormat="1" applyFont="1" applyBorder="1" applyAlignment="1">
      <alignment horizontal="right" vertical="center"/>
    </xf>
    <xf numFmtId="2" fontId="11" fillId="0" borderId="2" xfId="1" applyNumberFormat="1" applyFont="1" applyBorder="1" applyAlignment="1">
      <alignment horizontal="right" vertical="center"/>
    </xf>
    <xf numFmtId="2" fontId="11" fillId="0" borderId="1" xfId="1" applyNumberFormat="1" applyFont="1" applyBorder="1" applyAlignment="1">
      <alignment vertical="center"/>
    </xf>
    <xf numFmtId="2" fontId="11" fillId="0" borderId="2" xfId="1" applyNumberFormat="1" applyFont="1" applyBorder="1" applyAlignment="1">
      <alignment vertical="center"/>
    </xf>
    <xf numFmtId="43" fontId="8" fillId="0" borderId="9" xfId="0" applyNumberFormat="1" applyFont="1" applyBorder="1" applyAlignment="1">
      <alignment vertical="center"/>
    </xf>
    <xf numFmtId="43" fontId="11" fillId="0" borderId="1" xfId="1" applyFont="1" applyBorder="1" applyAlignment="1">
      <alignment vertical="center"/>
    </xf>
    <xf numFmtId="43" fontId="11" fillId="0" borderId="3" xfId="1" applyFont="1" applyBorder="1" applyAlignment="1">
      <alignment horizontal="left" vertical="center" wrapText="1"/>
    </xf>
    <xf numFmtId="43" fontId="11" fillId="0" borderId="3" xfId="1" applyFont="1" applyBorder="1" applyAlignment="1">
      <alignment vertical="center"/>
    </xf>
    <xf numFmtId="43" fontId="11" fillId="0" borderId="2" xfId="1" applyFont="1" applyBorder="1" applyAlignment="1">
      <alignment vertical="center"/>
    </xf>
    <xf numFmtId="43" fontId="11" fillId="0" borderId="4" xfId="1" applyFont="1" applyBorder="1" applyAlignment="1">
      <alignment horizontal="left" vertical="center" wrapText="1"/>
    </xf>
    <xf numFmtId="43" fontId="11" fillId="0" borderId="4" xfId="1" applyFont="1" applyBorder="1" applyAlignment="1">
      <alignment vertical="center"/>
    </xf>
    <xf numFmtId="43" fontId="8" fillId="0" borderId="5" xfId="1" applyFont="1" applyBorder="1" applyAlignment="1">
      <alignment vertical="center"/>
    </xf>
    <xf numFmtId="2" fontId="11" fillId="0" borderId="4" xfId="1" applyNumberFormat="1" applyFont="1" applyBorder="1" applyAlignment="1">
      <alignment vertical="center"/>
    </xf>
    <xf numFmtId="2" fontId="11" fillId="0" borderId="3" xfId="1" applyNumberFormat="1" applyFont="1" applyBorder="1" applyAlignment="1">
      <alignment vertical="center"/>
    </xf>
    <xf numFmtId="2" fontId="11" fillId="0" borderId="5" xfId="1" applyNumberFormat="1" applyFont="1" applyBorder="1" applyAlignment="1">
      <alignment vertical="center"/>
    </xf>
    <xf numFmtId="43" fontId="8" fillId="5" borderId="5" xfId="1" applyFont="1" applyFill="1" applyBorder="1" applyAlignment="1">
      <alignment horizontal="left" vertical="center" wrapText="1"/>
    </xf>
    <xf numFmtId="2" fontId="11" fillId="0" borderId="4" xfId="1" applyNumberFormat="1" applyFont="1" applyBorder="1" applyAlignment="1">
      <alignment horizontal="right" vertical="center" wrapText="1"/>
    </xf>
    <xf numFmtId="2" fontId="11" fillId="0" borderId="6" xfId="1" applyNumberFormat="1" applyFont="1" applyBorder="1" applyAlignment="1">
      <alignment vertical="center"/>
    </xf>
    <xf numFmtId="2" fontId="11" fillId="0" borderId="10" xfId="1" applyNumberFormat="1" applyFont="1" applyBorder="1" applyAlignment="1">
      <alignment vertical="center"/>
    </xf>
    <xf numFmtId="2" fontId="11" fillId="0" borderId="9" xfId="1" applyNumberFormat="1" applyFont="1" applyBorder="1" applyAlignment="1">
      <alignment vertical="center"/>
    </xf>
    <xf numFmtId="43" fontId="8" fillId="2" borderId="5" xfId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43" fontId="8" fillId="0" borderId="1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vertical="center"/>
    </xf>
    <xf numFmtId="43" fontId="8" fillId="0" borderId="3" xfId="0" applyNumberFormat="1" applyFont="1" applyBorder="1" applyAlignment="1">
      <alignment vertical="center"/>
    </xf>
    <xf numFmtId="43" fontId="8" fillId="0" borderId="5" xfId="0" applyNumberFormat="1" applyFont="1" applyBorder="1" applyAlignment="1">
      <alignment vertical="center"/>
    </xf>
    <xf numFmtId="43" fontId="8" fillId="0" borderId="4" xfId="0" applyNumberFormat="1" applyFont="1" applyBorder="1" applyAlignment="1">
      <alignment vertical="center"/>
    </xf>
    <xf numFmtId="2" fontId="8" fillId="0" borderId="5" xfId="0" applyNumberFormat="1" applyFont="1" applyBorder="1" applyAlignment="1">
      <alignment vertical="center"/>
    </xf>
    <xf numFmtId="2" fontId="8" fillId="0" borderId="4" xfId="0" applyNumberFormat="1" applyFont="1" applyBorder="1" applyAlignment="1">
      <alignment vertical="center"/>
    </xf>
    <xf numFmtId="2" fontId="8" fillId="0" borderId="11" xfId="0" applyNumberFormat="1" applyFont="1" applyBorder="1" applyAlignment="1">
      <alignment vertical="center"/>
    </xf>
    <xf numFmtId="2" fontId="11" fillId="0" borderId="7" xfId="1" applyNumberFormat="1" applyFont="1" applyBorder="1" applyAlignment="1">
      <alignment vertical="center"/>
    </xf>
    <xf numFmtId="2" fontId="8" fillId="0" borderId="3" xfId="0" applyNumberFormat="1" applyFont="1" applyBorder="1" applyAlignment="1">
      <alignment vertical="center"/>
    </xf>
    <xf numFmtId="43" fontId="8" fillId="5" borderId="5" xfId="0" applyNumberFormat="1" applyFont="1" applyFill="1" applyBorder="1" applyAlignment="1">
      <alignment vertical="center"/>
    </xf>
    <xf numFmtId="43" fontId="11" fillId="0" borderId="3" xfId="1" applyFont="1" applyBorder="1" applyAlignment="1">
      <alignment vertical="center" wrapText="1"/>
    </xf>
    <xf numFmtId="43" fontId="8" fillId="0" borderId="8" xfId="1" applyFont="1" applyBorder="1" applyAlignment="1">
      <alignment vertical="center" wrapText="1"/>
    </xf>
    <xf numFmtId="43" fontId="8" fillId="0" borderId="8" xfId="1" applyFont="1" applyBorder="1" applyAlignment="1">
      <alignment horizontal="left" vertical="center" wrapText="1"/>
    </xf>
    <xf numFmtId="43" fontId="8" fillId="5" borderId="8" xfId="1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1247068</xdr:colOff>
      <xdr:row>0</xdr:row>
      <xdr:rowOff>0</xdr:rowOff>
    </xdr:from>
    <xdr:ext cx="4581525" cy="3276600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89347" y="0"/>
          <a:ext cx="4581525" cy="3276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799446</xdr:colOff>
      <xdr:row>103</xdr:row>
      <xdr:rowOff>39288</xdr:rowOff>
    </xdr:from>
    <xdr:ext cx="3368597" cy="1042285"/>
    <xdr:grpSp>
      <xdr:nvGrpSpPr>
        <xdr:cNvPr id="7" name="Shape 2" title="Dibujo">
          <a:extLst>
            <a:ext uri="{FF2B5EF4-FFF2-40B4-BE49-F238E27FC236}">
              <a16:creationId xmlns:a16="http://schemas.microsoft.com/office/drawing/2014/main" id="{FC6927A4-DDC0-4F29-A3F4-8C915F93C8B0}"/>
            </a:ext>
          </a:extLst>
        </xdr:cNvPr>
        <xdr:cNvGrpSpPr/>
      </xdr:nvGrpSpPr>
      <xdr:grpSpPr>
        <a:xfrm>
          <a:off x="10632608" y="60677119"/>
          <a:ext cx="3368597" cy="1042285"/>
          <a:chOff x="390972" y="1452528"/>
          <a:chExt cx="2877900" cy="493066"/>
        </a:xfrm>
      </xdr:grpSpPr>
      <xdr:sp macro="" textlink="">
        <xdr:nvSpPr>
          <xdr:cNvPr id="8" name="Shape 9">
            <a:extLst>
              <a:ext uri="{FF2B5EF4-FFF2-40B4-BE49-F238E27FC236}">
                <a16:creationId xmlns:a16="http://schemas.microsoft.com/office/drawing/2014/main" id="{B5DEDFC3-6DD0-F1AE-FED0-B3839F9F519E}"/>
              </a:ext>
            </a:extLst>
          </xdr:cNvPr>
          <xdr:cNvSpPr txBox="1"/>
        </xdr:nvSpPr>
        <xdr:spPr>
          <a:xfrm>
            <a:off x="390972" y="1503599"/>
            <a:ext cx="2877900" cy="441995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solidFill>
                  <a:sysClr val="windowText" lastClr="000000"/>
                </a:solidFill>
                <a:latin typeface="Book Antiqua"/>
                <a:ea typeface="Book Antiqua"/>
                <a:cs typeface="Book Antiqua"/>
                <a:sym typeface="Book Antiqua"/>
              </a:rPr>
              <a:t>Lic. Ram</a:t>
            </a:r>
            <a:r>
              <a:rPr lang="en-US" sz="1600" b="1">
                <a:solidFill>
                  <a:sysClr val="windowText" lastClr="000000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ón Alexis Severino</a:t>
            </a:r>
            <a:endParaRPr sz="1600" b="1">
              <a:solidFill>
                <a:sysClr val="windowText" lastClr="000000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solidFill>
                  <a:sysClr val="windowText" lastClr="000000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Dir. Adm. y Financiero</a:t>
            </a:r>
            <a:endParaRPr sz="1600" b="1">
              <a:solidFill>
                <a:sysClr val="windowText" lastClr="000000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ysClr val="windowText" lastClr="000000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Aprobado por:</a:t>
            </a:r>
            <a:endParaRPr sz="1600">
              <a:solidFill>
                <a:sysClr val="windowText" lastClr="000000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9" name="Shape 10">
            <a:extLst>
              <a:ext uri="{FF2B5EF4-FFF2-40B4-BE49-F238E27FC236}">
                <a16:creationId xmlns:a16="http://schemas.microsoft.com/office/drawing/2014/main" id="{42B5AC22-D56D-2EAB-93FA-E7E3431ABEB3}"/>
              </a:ext>
            </a:extLst>
          </xdr:cNvPr>
          <xdr:cNvCxnSpPr/>
        </xdr:nvCxnSpPr>
        <xdr:spPr>
          <a:xfrm flipV="1">
            <a:off x="470587" y="1452528"/>
            <a:ext cx="2669274" cy="1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twoCellAnchor>
    <xdr:from>
      <xdr:col>5</xdr:col>
      <xdr:colOff>0</xdr:colOff>
      <xdr:row>106</xdr:row>
      <xdr:rowOff>0</xdr:rowOff>
    </xdr:from>
    <xdr:to>
      <xdr:col>7</xdr:col>
      <xdr:colOff>0</xdr:colOff>
      <xdr:row>111</xdr:row>
      <xdr:rowOff>172987</xdr:rowOff>
    </xdr:to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B163801B-733C-4B55-A6AC-E29DBBD1F6F6}"/>
            </a:ext>
          </a:extLst>
        </xdr:cNvPr>
        <xdr:cNvSpPr txBox="1"/>
      </xdr:nvSpPr>
      <xdr:spPr>
        <a:xfrm>
          <a:off x="3948266" y="46395968"/>
          <a:ext cx="3836514" cy="1171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oneCellAnchor>
    <xdr:from>
      <xdr:col>3</xdr:col>
      <xdr:colOff>682</xdr:colOff>
      <xdr:row>103</xdr:row>
      <xdr:rowOff>185854</xdr:rowOff>
    </xdr:from>
    <xdr:ext cx="3054969" cy="1044083"/>
    <xdr:grpSp>
      <xdr:nvGrpSpPr>
        <xdr:cNvPr id="18" name="Shape 2" title="Dibujo">
          <a:extLst>
            <a:ext uri="{FF2B5EF4-FFF2-40B4-BE49-F238E27FC236}">
              <a16:creationId xmlns:a16="http://schemas.microsoft.com/office/drawing/2014/main" id="{75869B12-B390-4D2A-9252-2C5CF039D442}"/>
            </a:ext>
          </a:extLst>
        </xdr:cNvPr>
        <xdr:cNvGrpSpPr/>
      </xdr:nvGrpSpPr>
      <xdr:grpSpPr>
        <a:xfrm>
          <a:off x="1863660" y="60823685"/>
          <a:ext cx="3054969" cy="1044083"/>
          <a:chOff x="-370705" y="-145693"/>
          <a:chExt cx="1859281" cy="429760"/>
        </a:xfrm>
      </xdr:grpSpPr>
      <xdr:sp macro="" textlink="">
        <xdr:nvSpPr>
          <xdr:cNvPr id="19" name="Shape 7">
            <a:extLst>
              <a:ext uri="{FF2B5EF4-FFF2-40B4-BE49-F238E27FC236}">
                <a16:creationId xmlns:a16="http://schemas.microsoft.com/office/drawing/2014/main" id="{13C841A1-5EEA-EC4F-1729-8732184C3C9E}"/>
              </a:ext>
            </a:extLst>
          </xdr:cNvPr>
          <xdr:cNvSpPr txBox="1"/>
        </xdr:nvSpPr>
        <xdr:spPr>
          <a:xfrm>
            <a:off x="-370705" y="-136002"/>
            <a:ext cx="1859281" cy="420069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Lic. Juana Feliz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Enc. Dpto. Financiero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Book Antiqua"/>
                <a:ea typeface="Book Antiqua"/>
                <a:cs typeface="Book Antiqua"/>
                <a:sym typeface="Book Antiqua"/>
              </a:rPr>
              <a:t>Elaborado por:</a:t>
            </a:r>
            <a:endParaRPr sz="1600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20" name="Shape 8">
            <a:extLst>
              <a:ext uri="{FF2B5EF4-FFF2-40B4-BE49-F238E27FC236}">
                <a16:creationId xmlns:a16="http://schemas.microsoft.com/office/drawing/2014/main" id="{D0BFB2B4-1F35-24E1-6505-3C37D9C08018}"/>
              </a:ext>
            </a:extLst>
          </xdr:cNvPr>
          <xdr:cNvCxnSpPr/>
        </xdr:nvCxnSpPr>
        <xdr:spPr>
          <a:xfrm>
            <a:off x="-259418" y="-145693"/>
            <a:ext cx="1719714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1007"/>
  <sheetViews>
    <sheetView showGridLines="0" tabSelected="1" topLeftCell="A95" zoomScale="68" zoomScaleNormal="68" workbookViewId="0">
      <selection activeCell="D122" sqref="D122"/>
    </sheetView>
  </sheetViews>
  <sheetFormatPr baseColWidth="10" defaultColWidth="14.42578125" defaultRowHeight="15" customHeight="1" x14ac:dyDescent="0.25"/>
  <cols>
    <col min="1" max="1" width="0.140625" customWidth="1"/>
    <col min="2" max="2" width="1.28515625" hidden="1" customWidth="1"/>
    <col min="3" max="3" width="27.7109375" customWidth="1"/>
    <col min="4" max="4" width="37.140625" customWidth="1"/>
    <col min="5" max="5" width="22" customWidth="1"/>
    <col min="6" max="6" width="22.140625" customWidth="1"/>
    <col min="7" max="7" width="18.42578125" customWidth="1"/>
    <col min="8" max="8" width="19.7109375" customWidth="1"/>
    <col min="9" max="9" width="18.42578125" customWidth="1"/>
    <col min="10" max="10" width="19.28515625" customWidth="1"/>
    <col min="11" max="11" width="19.85546875" customWidth="1"/>
    <col min="12" max="15" width="6" customWidth="1"/>
    <col min="16" max="16" width="17.140625" customWidth="1"/>
    <col min="17" max="19" width="6" customWidth="1"/>
    <col min="20" max="21" width="7" customWidth="1"/>
    <col min="22" max="23" width="9.140625" customWidth="1"/>
  </cols>
  <sheetData>
    <row r="1" spans="4:11" ht="18.75" x14ac:dyDescent="0.25">
      <c r="D1" s="1"/>
      <c r="E1" s="1"/>
      <c r="F1" s="1"/>
      <c r="G1" s="1"/>
      <c r="H1" s="1"/>
      <c r="I1" s="1"/>
      <c r="J1" s="1"/>
    </row>
    <row r="2" spans="4:11" ht="18.75" x14ac:dyDescent="0.25">
      <c r="D2" s="1"/>
      <c r="E2" s="1"/>
      <c r="F2" s="1"/>
      <c r="G2" s="1"/>
      <c r="H2" s="1"/>
      <c r="I2" s="1"/>
      <c r="J2" s="1"/>
    </row>
    <row r="3" spans="4:11" x14ac:dyDescent="0.25"/>
    <row r="4" spans="4:11" ht="18.75" x14ac:dyDescent="0.25">
      <c r="D4" s="1"/>
      <c r="E4" s="1"/>
      <c r="F4" s="1"/>
      <c r="G4" s="1"/>
      <c r="H4" s="1"/>
      <c r="I4" s="1"/>
      <c r="J4" s="1"/>
    </row>
    <row r="5" spans="4:11" ht="18.75" x14ac:dyDescent="0.25">
      <c r="D5" s="1"/>
      <c r="E5" s="1"/>
      <c r="F5" s="1"/>
      <c r="G5" s="1"/>
      <c r="H5" s="1"/>
      <c r="I5" s="1"/>
      <c r="J5" s="1"/>
    </row>
    <row r="6" spans="4:11" ht="18.75" x14ac:dyDescent="0.25">
      <c r="D6" s="1"/>
      <c r="E6" s="1"/>
      <c r="F6" s="1"/>
      <c r="G6" s="1"/>
      <c r="H6" s="1"/>
      <c r="I6" s="1"/>
      <c r="J6" s="1"/>
    </row>
    <row r="7" spans="4:11" ht="18.75" x14ac:dyDescent="0.25">
      <c r="D7" s="1"/>
      <c r="E7" s="1"/>
      <c r="F7" s="1"/>
      <c r="G7" s="1"/>
      <c r="H7" s="1"/>
      <c r="I7" s="1"/>
      <c r="J7" s="1"/>
    </row>
    <row r="8" spans="4:11" ht="18.75" x14ac:dyDescent="0.25">
      <c r="D8" s="70"/>
      <c r="E8" s="70"/>
      <c r="F8" s="71"/>
      <c r="G8" s="1"/>
      <c r="H8" s="1"/>
      <c r="I8" s="1"/>
      <c r="J8" s="1"/>
    </row>
    <row r="9" spans="4:11" ht="18.75" customHeight="1" x14ac:dyDescent="0.25">
      <c r="D9" s="70"/>
      <c r="E9" s="70"/>
      <c r="F9" s="71"/>
      <c r="G9" s="71"/>
    </row>
    <row r="10" spans="4:11" ht="18.75" customHeight="1" x14ac:dyDescent="0.25">
      <c r="D10" s="1"/>
      <c r="E10" s="1"/>
    </row>
    <row r="11" spans="4:11" ht="18.75" customHeight="1" x14ac:dyDescent="0.25">
      <c r="D11" s="1"/>
      <c r="E11" s="1"/>
    </row>
    <row r="12" spans="4:11" ht="18.75" customHeight="1" x14ac:dyDescent="0.25">
      <c r="D12" s="1"/>
      <c r="E12" s="1"/>
    </row>
    <row r="13" spans="4:11" ht="18.75" customHeight="1" x14ac:dyDescent="0.25">
      <c r="D13" s="1"/>
      <c r="E13" s="1"/>
    </row>
    <row r="14" spans="4:11" ht="18.75" customHeight="1" x14ac:dyDescent="0.25">
      <c r="D14" s="72" t="s">
        <v>90</v>
      </c>
      <c r="E14" s="72"/>
      <c r="F14" s="72"/>
      <c r="G14" s="72"/>
      <c r="H14" s="72"/>
      <c r="I14" s="72"/>
      <c r="J14" s="72"/>
      <c r="K14" s="72"/>
    </row>
    <row r="15" spans="4:11" ht="35.450000000000003" customHeight="1" x14ac:dyDescent="0.25">
      <c r="D15" s="72" t="s">
        <v>79</v>
      </c>
      <c r="E15" s="72"/>
      <c r="F15" s="72"/>
      <c r="G15" s="72"/>
      <c r="H15" s="72"/>
      <c r="I15" s="72"/>
      <c r="J15" s="72"/>
      <c r="K15" s="72"/>
    </row>
    <row r="16" spans="4:11" ht="18.600000000000001" customHeight="1" x14ac:dyDescent="0.3">
      <c r="D16" s="69" t="s">
        <v>78</v>
      </c>
      <c r="E16" s="69"/>
      <c r="F16" s="69"/>
      <c r="G16" s="69"/>
      <c r="H16" s="69"/>
      <c r="I16" s="69"/>
      <c r="J16" s="69"/>
      <c r="K16" s="69"/>
    </row>
    <row r="17" spans="2:23" ht="12" customHeight="1" thickBot="1" x14ac:dyDescent="0.35">
      <c r="B17" s="7"/>
      <c r="C17" s="7"/>
      <c r="D17" s="7"/>
      <c r="E17" s="7"/>
      <c r="F17" s="7"/>
      <c r="G17" s="7"/>
      <c r="H17" s="7"/>
      <c r="I17" s="7"/>
      <c r="J17" s="7"/>
    </row>
    <row r="18" spans="2:23" ht="42.75" customHeight="1" thickBot="1" x14ac:dyDescent="0.35">
      <c r="B18" s="7"/>
      <c r="C18" s="7"/>
      <c r="D18" s="19" t="s">
        <v>0</v>
      </c>
      <c r="E18" s="19" t="s">
        <v>76</v>
      </c>
      <c r="F18" s="19" t="s">
        <v>76</v>
      </c>
      <c r="G18" s="19" t="s">
        <v>1</v>
      </c>
      <c r="H18" s="19" t="s">
        <v>84</v>
      </c>
      <c r="I18" s="21" t="s">
        <v>85</v>
      </c>
      <c r="J18" s="19" t="s">
        <v>86</v>
      </c>
      <c r="K18" s="19" t="s">
        <v>2</v>
      </c>
      <c r="L18" s="8"/>
      <c r="U18" s="3"/>
      <c r="V18" s="3"/>
    </row>
    <row r="19" spans="2:23" ht="29.25" customHeight="1" thickBot="1" x14ac:dyDescent="0.35">
      <c r="B19" s="7"/>
      <c r="C19" s="7"/>
      <c r="D19" s="50" t="s">
        <v>3</v>
      </c>
      <c r="E19" s="24">
        <f t="shared" ref="E19:J19" si="0">+E84</f>
        <v>1932937781</v>
      </c>
      <c r="F19" s="24">
        <f t="shared" si="0"/>
        <v>1932937781</v>
      </c>
      <c r="G19" s="24">
        <f t="shared" si="0"/>
        <v>76263208.260000005</v>
      </c>
      <c r="H19" s="24">
        <f t="shared" si="0"/>
        <v>108640125.46000001</v>
      </c>
      <c r="I19" s="64">
        <f t="shared" si="0"/>
        <v>109557420.17</v>
      </c>
      <c r="J19" s="24">
        <f t="shared" si="0"/>
        <v>106241494.5</v>
      </c>
      <c r="K19" s="30">
        <f>+G19+H19+I19+J19</f>
        <v>400702248.39000005</v>
      </c>
      <c r="L19" s="8"/>
      <c r="M19" s="3"/>
      <c r="O19" s="3"/>
      <c r="P19" s="3"/>
      <c r="Q19" s="3"/>
      <c r="R19" s="3"/>
      <c r="S19" s="3"/>
      <c r="T19" s="3"/>
      <c r="U19" s="3"/>
      <c r="V19" s="3"/>
    </row>
    <row r="20" spans="2:23" ht="41.25" customHeight="1" thickBot="1" x14ac:dyDescent="0.35">
      <c r="B20" s="7"/>
      <c r="C20" s="7"/>
      <c r="D20" s="50" t="s">
        <v>4</v>
      </c>
      <c r="E20" s="24">
        <f>+E21+E22+E23+E25</f>
        <v>939441595</v>
      </c>
      <c r="F20" s="24">
        <f>+F21+F22+F23+F25</f>
        <v>939441595</v>
      </c>
      <c r="G20" s="63">
        <f>+G21+G22+G25</f>
        <v>54881962.800000004</v>
      </c>
      <c r="H20" s="23">
        <f>+H21+H22+H25</f>
        <v>57947980.650000006</v>
      </c>
      <c r="I20" s="23">
        <f>+I21+I22+I25</f>
        <v>55893950.880000003</v>
      </c>
      <c r="J20" s="23">
        <f>+J21+J22+J25</f>
        <v>57125944.530000001</v>
      </c>
      <c r="K20" s="54">
        <f t="shared" ref="K20:K83" si="1">+G20+H20+I20+J20</f>
        <v>225849838.86000001</v>
      </c>
      <c r="L20" s="8"/>
      <c r="M20" s="4"/>
      <c r="W20" s="3"/>
    </row>
    <row r="21" spans="2:23" ht="33" customHeight="1" x14ac:dyDescent="0.3">
      <c r="B21" s="7"/>
      <c r="C21" s="7"/>
      <c r="D21" s="12" t="s">
        <v>5</v>
      </c>
      <c r="E21" s="32">
        <v>743053668</v>
      </c>
      <c r="F21" s="32">
        <v>743053668</v>
      </c>
      <c r="G21" s="33">
        <v>46659081.600000001</v>
      </c>
      <c r="H21" s="33">
        <v>49505945.18</v>
      </c>
      <c r="I21" s="34">
        <v>47536718.009999998</v>
      </c>
      <c r="J21" s="31">
        <v>48599141.729999997</v>
      </c>
      <c r="K21" s="53">
        <f t="shared" si="1"/>
        <v>192300886.51999998</v>
      </c>
      <c r="L21" s="8"/>
    </row>
    <row r="22" spans="2:23" ht="33.75" customHeight="1" x14ac:dyDescent="0.3">
      <c r="B22" s="7"/>
      <c r="C22" s="7"/>
      <c r="D22" s="9" t="s">
        <v>6</v>
      </c>
      <c r="E22" s="16">
        <v>97075325</v>
      </c>
      <c r="F22" s="16">
        <v>97075325</v>
      </c>
      <c r="G22" s="31">
        <v>1125258.3799999999</v>
      </c>
      <c r="H22" s="31">
        <v>1125258.3799999999</v>
      </c>
      <c r="I22" s="34">
        <v>1125258.3799999999</v>
      </c>
      <c r="J22" s="31">
        <v>1125258.3799999999</v>
      </c>
      <c r="K22" s="51">
        <f t="shared" si="1"/>
        <v>4501033.5199999996</v>
      </c>
      <c r="L22" s="10"/>
    </row>
    <row r="23" spans="2:23" ht="44.25" customHeight="1" x14ac:dyDescent="0.3">
      <c r="B23" s="7"/>
      <c r="C23" s="7"/>
      <c r="D23" s="9" t="s">
        <v>7</v>
      </c>
      <c r="E23" s="15">
        <v>150000</v>
      </c>
      <c r="F23" s="15">
        <v>150000</v>
      </c>
      <c r="G23" s="28">
        <v>0</v>
      </c>
      <c r="H23" s="28">
        <v>0</v>
      </c>
      <c r="I23" s="29">
        <v>0</v>
      </c>
      <c r="J23" s="28">
        <v>0</v>
      </c>
      <c r="K23" s="52">
        <f t="shared" si="1"/>
        <v>0</v>
      </c>
      <c r="L23" s="10"/>
    </row>
    <row r="24" spans="2:23" ht="45" customHeight="1" x14ac:dyDescent="0.3">
      <c r="B24" s="7"/>
      <c r="C24" s="7"/>
      <c r="D24" s="9" t="s">
        <v>8</v>
      </c>
      <c r="E24" s="25">
        <v>0</v>
      </c>
      <c r="F24" s="25">
        <v>0</v>
      </c>
      <c r="G24" s="26">
        <v>0</v>
      </c>
      <c r="H24" s="26">
        <v>0</v>
      </c>
      <c r="I24" s="27">
        <v>0</v>
      </c>
      <c r="J24" s="26">
        <v>0</v>
      </c>
      <c r="K24" s="52">
        <f t="shared" si="1"/>
        <v>0</v>
      </c>
      <c r="L24" s="10"/>
    </row>
    <row r="25" spans="2:23" ht="43.5" customHeight="1" thickBot="1" x14ac:dyDescent="0.35">
      <c r="B25" s="7"/>
      <c r="C25" s="7"/>
      <c r="D25" s="18" t="s">
        <v>9</v>
      </c>
      <c r="E25" s="35">
        <v>99162602</v>
      </c>
      <c r="F25" s="35">
        <v>99162602</v>
      </c>
      <c r="G25" s="36">
        <v>7097622.8200000003</v>
      </c>
      <c r="H25" s="36">
        <v>7316777.0899999999</v>
      </c>
      <c r="I25" s="34">
        <v>7231974.4900000002</v>
      </c>
      <c r="J25" s="31">
        <v>7401544.4199999999</v>
      </c>
      <c r="K25" s="55">
        <f t="shared" si="1"/>
        <v>29047918.82</v>
      </c>
      <c r="L25" s="10"/>
    </row>
    <row r="26" spans="2:23" ht="45" customHeight="1" thickBot="1" x14ac:dyDescent="0.35">
      <c r="B26" s="7"/>
      <c r="C26" s="7"/>
      <c r="D26" s="50" t="s">
        <v>10</v>
      </c>
      <c r="E26" s="24">
        <f>+E27+E28+E29+E30+E31+E32+E33+E34+E35</f>
        <v>86963737</v>
      </c>
      <c r="F26" s="24">
        <f>+F27+F28+F29+F30+F31+F32+F33+F34+F35</f>
        <v>86963737</v>
      </c>
      <c r="G26" s="63">
        <f>+G27</f>
        <v>1246785.3899999999</v>
      </c>
      <c r="H26" s="23">
        <f>+H27+H29+H31+H32+H34</f>
        <v>4770083.4400000004</v>
      </c>
      <c r="I26" s="23">
        <f>+I27+I29+I31+I32+I34+I30</f>
        <v>2176437.0700000003</v>
      </c>
      <c r="J26" s="23">
        <f>+J27+J29+J31+J32+J34+J30+J28</f>
        <v>3363382.15</v>
      </c>
      <c r="K26" s="54">
        <f t="shared" si="1"/>
        <v>11556688.050000001</v>
      </c>
      <c r="L26" s="10"/>
    </row>
    <row r="27" spans="2:23" ht="32.25" customHeight="1" x14ac:dyDescent="0.3">
      <c r="B27" s="7"/>
      <c r="C27" s="7"/>
      <c r="D27" s="12" t="s">
        <v>11</v>
      </c>
      <c r="E27" s="32">
        <v>19085792</v>
      </c>
      <c r="F27" s="32">
        <v>19085792</v>
      </c>
      <c r="G27" s="33">
        <v>1246785.3899999999</v>
      </c>
      <c r="H27" s="33">
        <v>1157519.51</v>
      </c>
      <c r="I27" s="34">
        <v>700808.98</v>
      </c>
      <c r="J27" s="34">
        <v>1807255.11</v>
      </c>
      <c r="K27" s="53">
        <f t="shared" si="1"/>
        <v>4912368.99</v>
      </c>
      <c r="L27" s="10"/>
    </row>
    <row r="28" spans="2:23" ht="55.5" customHeight="1" x14ac:dyDescent="0.3">
      <c r="B28" s="7"/>
      <c r="C28" s="7"/>
      <c r="D28" s="9" t="s">
        <v>12</v>
      </c>
      <c r="E28" s="16">
        <v>2930000</v>
      </c>
      <c r="F28" s="16">
        <v>2930000</v>
      </c>
      <c r="G28" s="28">
        <v>0</v>
      </c>
      <c r="H28" s="28">
        <v>0</v>
      </c>
      <c r="I28" s="29">
        <v>0</v>
      </c>
      <c r="J28" s="34">
        <v>137640.88</v>
      </c>
      <c r="K28" s="51">
        <f t="shared" si="1"/>
        <v>137640.88</v>
      </c>
      <c r="L28" s="10"/>
    </row>
    <row r="29" spans="2:23" ht="32.25" customHeight="1" x14ac:dyDescent="0.3">
      <c r="B29" s="7"/>
      <c r="C29" s="7"/>
      <c r="D29" s="9" t="s">
        <v>13</v>
      </c>
      <c r="E29" s="16">
        <v>5600000</v>
      </c>
      <c r="F29" s="16">
        <v>5600000</v>
      </c>
      <c r="G29" s="28">
        <v>0</v>
      </c>
      <c r="H29" s="31">
        <v>696189.4</v>
      </c>
      <c r="I29" s="34">
        <v>285075.5</v>
      </c>
      <c r="J29" s="34">
        <v>302193.59999999998</v>
      </c>
      <c r="K29" s="51">
        <f t="shared" si="1"/>
        <v>1283458.5</v>
      </c>
      <c r="L29" s="10"/>
    </row>
    <row r="30" spans="2:23" ht="41.25" customHeight="1" x14ac:dyDescent="0.3">
      <c r="B30" s="7"/>
      <c r="C30" s="7"/>
      <c r="D30" s="9" t="s">
        <v>14</v>
      </c>
      <c r="E30" s="16">
        <v>700000</v>
      </c>
      <c r="F30" s="16">
        <v>700000</v>
      </c>
      <c r="G30" s="28">
        <v>0</v>
      </c>
      <c r="H30" s="28">
        <v>0</v>
      </c>
      <c r="I30" s="34">
        <v>160591.76</v>
      </c>
      <c r="J30" s="29">
        <v>0</v>
      </c>
      <c r="K30" s="51">
        <f t="shared" si="1"/>
        <v>160591.76</v>
      </c>
      <c r="L30" s="10"/>
    </row>
    <row r="31" spans="2:23" ht="35.25" customHeight="1" x14ac:dyDescent="0.3">
      <c r="B31" s="7"/>
      <c r="C31" s="7"/>
      <c r="D31" s="9" t="s">
        <v>15</v>
      </c>
      <c r="E31" s="16">
        <v>19505784</v>
      </c>
      <c r="F31" s="16">
        <v>19505784</v>
      </c>
      <c r="G31" s="28">
        <v>0</v>
      </c>
      <c r="H31" s="31">
        <v>1725744.13</v>
      </c>
      <c r="I31" s="34">
        <v>871274.16</v>
      </c>
      <c r="J31" s="34">
        <v>876418.24</v>
      </c>
      <c r="K31" s="51">
        <f t="shared" si="1"/>
        <v>3473436.5300000003</v>
      </c>
      <c r="L31" s="10"/>
    </row>
    <row r="32" spans="2:23" ht="32.25" customHeight="1" x14ac:dyDescent="0.3">
      <c r="B32" s="7"/>
      <c r="C32" s="7"/>
      <c r="D32" s="9" t="s">
        <v>16</v>
      </c>
      <c r="E32" s="16">
        <v>4659476</v>
      </c>
      <c r="F32" s="16">
        <v>4659476</v>
      </c>
      <c r="G32" s="28">
        <v>0</v>
      </c>
      <c r="H32" s="31">
        <v>730430.4</v>
      </c>
      <c r="I32" s="29">
        <v>0</v>
      </c>
      <c r="J32" s="34">
        <v>99874.32</v>
      </c>
      <c r="K32" s="51">
        <f t="shared" si="1"/>
        <v>830304.72</v>
      </c>
      <c r="L32" s="10"/>
    </row>
    <row r="33" spans="2:12" ht="90.75" customHeight="1" x14ac:dyDescent="0.3">
      <c r="B33" s="7"/>
      <c r="C33" s="7"/>
      <c r="D33" s="9" t="s">
        <v>17</v>
      </c>
      <c r="E33" s="15">
        <v>8124083</v>
      </c>
      <c r="F33" s="15">
        <v>8124083</v>
      </c>
      <c r="G33" s="28">
        <v>0</v>
      </c>
      <c r="H33" s="28">
        <v>0</v>
      </c>
      <c r="I33" s="29">
        <v>0</v>
      </c>
      <c r="J33" s="29">
        <v>0</v>
      </c>
      <c r="K33" s="52">
        <f t="shared" si="1"/>
        <v>0</v>
      </c>
      <c r="L33" s="10"/>
    </row>
    <row r="34" spans="2:12" ht="57.75" customHeight="1" x14ac:dyDescent="0.3">
      <c r="B34" s="7"/>
      <c r="C34" s="7"/>
      <c r="D34" s="9" t="s">
        <v>77</v>
      </c>
      <c r="E34" s="16">
        <v>18033602</v>
      </c>
      <c r="F34" s="16">
        <v>18033602</v>
      </c>
      <c r="G34" s="28">
        <v>0</v>
      </c>
      <c r="H34" s="31">
        <v>460200</v>
      </c>
      <c r="I34" s="34">
        <v>158686.67000000001</v>
      </c>
      <c r="J34" s="34">
        <v>140000</v>
      </c>
      <c r="K34" s="51">
        <f t="shared" si="1"/>
        <v>758886.67</v>
      </c>
      <c r="L34" s="10"/>
    </row>
    <row r="35" spans="2:12" ht="60" customHeight="1" thickBot="1" x14ac:dyDescent="0.35">
      <c r="B35" s="7"/>
      <c r="C35" s="7"/>
      <c r="D35" s="18" t="s">
        <v>18</v>
      </c>
      <c r="E35" s="35">
        <v>8325000</v>
      </c>
      <c r="F35" s="35">
        <v>8325000</v>
      </c>
      <c r="G35" s="38">
        <v>0</v>
      </c>
      <c r="H35" s="38">
        <v>0</v>
      </c>
      <c r="I35" s="43">
        <v>0</v>
      </c>
      <c r="J35" s="29">
        <v>0</v>
      </c>
      <c r="K35" s="57">
        <f t="shared" si="1"/>
        <v>0</v>
      </c>
      <c r="L35" s="10"/>
    </row>
    <row r="36" spans="2:12" ht="45" customHeight="1" thickBot="1" x14ac:dyDescent="0.35">
      <c r="B36" s="7"/>
      <c r="C36" s="7"/>
      <c r="D36" s="50" t="s">
        <v>19</v>
      </c>
      <c r="E36" s="24">
        <f>+E37+E38+E39+E40+E41+E42+E43+E45</f>
        <v>197096507</v>
      </c>
      <c r="F36" s="64">
        <f>+F37+F38+F39+F40+F41+F42+F43+F45</f>
        <v>197096507</v>
      </c>
      <c r="G36" s="40">
        <v>0</v>
      </c>
      <c r="H36" s="40">
        <v>0</v>
      </c>
      <c r="I36" s="40">
        <v>0</v>
      </c>
      <c r="J36" s="37">
        <f>+J37</f>
        <v>117705</v>
      </c>
      <c r="K36" s="54">
        <f t="shared" si="1"/>
        <v>117705</v>
      </c>
      <c r="L36" s="10"/>
    </row>
    <row r="37" spans="2:12" ht="63" customHeight="1" x14ac:dyDescent="0.3">
      <c r="B37" s="7"/>
      <c r="C37" s="7"/>
      <c r="D37" s="12" t="s">
        <v>20</v>
      </c>
      <c r="E37" s="32">
        <v>138414997</v>
      </c>
      <c r="F37" s="32">
        <v>138414997</v>
      </c>
      <c r="G37" s="39">
        <v>0</v>
      </c>
      <c r="H37" s="39">
        <v>0</v>
      </c>
      <c r="I37" s="44">
        <v>0</v>
      </c>
      <c r="J37" s="36">
        <v>117705</v>
      </c>
      <c r="K37" s="53">
        <f t="shared" si="1"/>
        <v>117705</v>
      </c>
      <c r="L37" s="10"/>
    </row>
    <row r="38" spans="2:12" ht="41.25" customHeight="1" x14ac:dyDescent="0.3">
      <c r="B38" s="7"/>
      <c r="C38" s="7"/>
      <c r="D38" s="9" t="s">
        <v>21</v>
      </c>
      <c r="E38" s="16">
        <v>720000</v>
      </c>
      <c r="F38" s="16">
        <v>720000</v>
      </c>
      <c r="G38" s="28">
        <v>0</v>
      </c>
      <c r="H38" s="39">
        <v>0</v>
      </c>
      <c r="I38" s="29">
        <v>0</v>
      </c>
      <c r="J38" s="28">
        <v>0</v>
      </c>
      <c r="K38" s="52">
        <f t="shared" si="1"/>
        <v>0</v>
      </c>
      <c r="L38" s="10"/>
    </row>
    <row r="39" spans="2:12" ht="54" customHeight="1" x14ac:dyDescent="0.3">
      <c r="B39" s="7"/>
      <c r="C39" s="7"/>
      <c r="D39" s="9" t="s">
        <v>22</v>
      </c>
      <c r="E39" s="16">
        <v>982824</v>
      </c>
      <c r="F39" s="16">
        <v>982824</v>
      </c>
      <c r="G39" s="28">
        <v>0</v>
      </c>
      <c r="H39" s="39">
        <v>0</v>
      </c>
      <c r="I39" s="29">
        <v>0</v>
      </c>
      <c r="J39" s="28">
        <v>0</v>
      </c>
      <c r="K39" s="52">
        <f t="shared" si="1"/>
        <v>0</v>
      </c>
      <c r="L39" s="10"/>
    </row>
    <row r="40" spans="2:12" ht="50.25" customHeight="1" x14ac:dyDescent="0.3">
      <c r="B40" s="7"/>
      <c r="C40" s="7"/>
      <c r="D40" s="9" t="s">
        <v>23</v>
      </c>
      <c r="E40" s="16">
        <v>30745020</v>
      </c>
      <c r="F40" s="16">
        <v>30745020</v>
      </c>
      <c r="G40" s="28">
        <v>0</v>
      </c>
      <c r="H40" s="39">
        <v>0</v>
      </c>
      <c r="I40" s="29">
        <v>0</v>
      </c>
      <c r="J40" s="28">
        <v>0</v>
      </c>
      <c r="K40" s="52">
        <f t="shared" si="1"/>
        <v>0</v>
      </c>
      <c r="L40" s="10"/>
    </row>
    <row r="41" spans="2:12" ht="60" customHeight="1" x14ac:dyDescent="0.3">
      <c r="B41" s="7"/>
      <c r="C41" s="7"/>
      <c r="D41" s="9" t="s">
        <v>24</v>
      </c>
      <c r="E41" s="16">
        <v>1510000</v>
      </c>
      <c r="F41" s="16">
        <v>1510000</v>
      </c>
      <c r="G41" s="28">
        <v>0</v>
      </c>
      <c r="H41" s="39">
        <v>0</v>
      </c>
      <c r="I41" s="29">
        <v>0</v>
      </c>
      <c r="J41" s="28">
        <v>0</v>
      </c>
      <c r="K41" s="52">
        <f t="shared" si="1"/>
        <v>0</v>
      </c>
      <c r="L41" s="10"/>
    </row>
    <row r="42" spans="2:12" ht="60.75" customHeight="1" x14ac:dyDescent="0.3">
      <c r="B42" s="7"/>
      <c r="C42" s="7"/>
      <c r="D42" s="9" t="s">
        <v>25</v>
      </c>
      <c r="E42" s="16">
        <v>171000</v>
      </c>
      <c r="F42" s="16">
        <v>171000</v>
      </c>
      <c r="G42" s="28">
        <v>0</v>
      </c>
      <c r="H42" s="39">
        <v>0</v>
      </c>
      <c r="I42" s="29">
        <v>0</v>
      </c>
      <c r="J42" s="28">
        <v>0</v>
      </c>
      <c r="K42" s="52">
        <f t="shared" si="1"/>
        <v>0</v>
      </c>
      <c r="L42" s="10"/>
    </row>
    <row r="43" spans="2:12" ht="70.5" customHeight="1" x14ac:dyDescent="0.3">
      <c r="B43" s="7"/>
      <c r="C43" s="7"/>
      <c r="D43" s="9" t="s">
        <v>26</v>
      </c>
      <c r="E43" s="16">
        <v>20068490</v>
      </c>
      <c r="F43" s="16">
        <v>20068490</v>
      </c>
      <c r="G43" s="28">
        <v>0</v>
      </c>
      <c r="H43" s="39">
        <v>0</v>
      </c>
      <c r="I43" s="29">
        <v>0</v>
      </c>
      <c r="J43" s="28">
        <v>0</v>
      </c>
      <c r="K43" s="52">
        <f t="shared" si="1"/>
        <v>0</v>
      </c>
      <c r="L43" s="10"/>
    </row>
    <row r="44" spans="2:12" ht="84" customHeight="1" x14ac:dyDescent="0.3">
      <c r="B44" s="7"/>
      <c r="C44" s="7"/>
      <c r="D44" s="9" t="s">
        <v>70</v>
      </c>
      <c r="E44" s="25">
        <v>0</v>
      </c>
      <c r="F44" s="25">
        <v>0</v>
      </c>
      <c r="G44" s="28">
        <v>0</v>
      </c>
      <c r="H44" s="39">
        <v>0</v>
      </c>
      <c r="I44" s="29">
        <v>0</v>
      </c>
      <c r="J44" s="28">
        <v>0</v>
      </c>
      <c r="K44" s="52">
        <f t="shared" si="1"/>
        <v>0</v>
      </c>
      <c r="L44" s="10"/>
    </row>
    <row r="45" spans="2:12" ht="45.75" customHeight="1" thickBot="1" x14ac:dyDescent="0.35">
      <c r="B45" s="7"/>
      <c r="C45" s="7"/>
      <c r="D45" s="18" t="s">
        <v>27</v>
      </c>
      <c r="E45" s="35">
        <v>4484176</v>
      </c>
      <c r="F45" s="35">
        <v>4484176</v>
      </c>
      <c r="G45" s="28">
        <v>0</v>
      </c>
      <c r="H45" s="39">
        <v>0</v>
      </c>
      <c r="I45" s="29">
        <v>0</v>
      </c>
      <c r="J45" s="28">
        <v>0</v>
      </c>
      <c r="K45" s="58">
        <f t="shared" si="1"/>
        <v>0</v>
      </c>
      <c r="L45" s="10"/>
    </row>
    <row r="46" spans="2:12" ht="50.25" customHeight="1" thickBot="1" x14ac:dyDescent="0.35">
      <c r="B46" s="7"/>
      <c r="C46" s="7"/>
      <c r="D46" s="50" t="s">
        <v>28</v>
      </c>
      <c r="E46" s="24">
        <f>+E47+E52</f>
        <v>617384301</v>
      </c>
      <c r="F46" s="24">
        <f>+F47+F52</f>
        <v>617384301</v>
      </c>
      <c r="G46" s="23">
        <f>+G47</f>
        <v>20134460.07</v>
      </c>
      <c r="H46" s="23">
        <f>+H47</f>
        <v>45922061.369999997</v>
      </c>
      <c r="I46" s="63">
        <f>+I47+I52</f>
        <v>51487032.219999999</v>
      </c>
      <c r="J46" s="23">
        <f>+J47+J52</f>
        <v>39561262.82</v>
      </c>
      <c r="K46" s="30">
        <f t="shared" si="1"/>
        <v>157104816.47999999</v>
      </c>
      <c r="L46" s="10"/>
    </row>
    <row r="47" spans="2:12" ht="61.5" customHeight="1" x14ac:dyDescent="0.3">
      <c r="B47" s="7"/>
      <c r="C47" s="7"/>
      <c r="D47" s="12" t="s">
        <v>29</v>
      </c>
      <c r="E47" s="32">
        <v>616884301</v>
      </c>
      <c r="F47" s="32">
        <v>616884301</v>
      </c>
      <c r="G47" s="62">
        <v>20134460.07</v>
      </c>
      <c r="H47" s="62">
        <v>45922061.369999997</v>
      </c>
      <c r="I47" s="62">
        <v>51444243.899999999</v>
      </c>
      <c r="J47" s="62">
        <v>39561262.82</v>
      </c>
      <c r="K47" s="53">
        <f t="shared" si="1"/>
        <v>157062028.16</v>
      </c>
      <c r="L47" s="10"/>
    </row>
    <row r="48" spans="2:12" ht="66" customHeight="1" x14ac:dyDescent="0.3">
      <c r="B48" s="7"/>
      <c r="C48" s="7"/>
      <c r="D48" s="9" t="s">
        <v>89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52">
        <f t="shared" si="1"/>
        <v>0</v>
      </c>
      <c r="L48" s="10"/>
    </row>
    <row r="49" spans="2:12" ht="57" customHeight="1" x14ac:dyDescent="0.3">
      <c r="B49" s="7"/>
      <c r="C49" s="7"/>
      <c r="D49" s="9" t="s">
        <v>30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52">
        <f t="shared" ref="K49:K51" si="2">+G49+H49+I49+J49</f>
        <v>0</v>
      </c>
      <c r="L49" s="10"/>
    </row>
    <row r="50" spans="2:12" ht="66.75" customHeight="1" x14ac:dyDescent="0.3">
      <c r="B50" s="7"/>
      <c r="C50" s="7"/>
      <c r="D50" s="9" t="s">
        <v>31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52">
        <f t="shared" si="2"/>
        <v>0</v>
      </c>
      <c r="L50" s="10"/>
    </row>
    <row r="51" spans="2:12" ht="75" customHeight="1" x14ac:dyDescent="0.3">
      <c r="B51" s="7"/>
      <c r="C51" s="7"/>
      <c r="D51" s="9" t="s">
        <v>32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52">
        <f t="shared" si="2"/>
        <v>0</v>
      </c>
      <c r="L51" s="10"/>
    </row>
    <row r="52" spans="2:12" ht="57" customHeight="1" x14ac:dyDescent="0.3">
      <c r="B52" s="7"/>
      <c r="C52" s="7"/>
      <c r="D52" s="9" t="s">
        <v>33</v>
      </c>
      <c r="E52" s="15">
        <v>500000</v>
      </c>
      <c r="F52" s="15">
        <v>500000</v>
      </c>
      <c r="G52" s="28">
        <v>0</v>
      </c>
      <c r="H52" s="28">
        <v>0</v>
      </c>
      <c r="I52" s="34">
        <v>42788.32</v>
      </c>
      <c r="J52" s="28">
        <v>0</v>
      </c>
      <c r="K52" s="51">
        <f t="shared" si="1"/>
        <v>42788.32</v>
      </c>
      <c r="L52" s="10"/>
    </row>
    <row r="53" spans="2:12" ht="60.75" customHeight="1" thickBot="1" x14ac:dyDescent="0.35">
      <c r="B53" s="7"/>
      <c r="C53" s="7"/>
      <c r="D53" s="18" t="s">
        <v>34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57">
        <f t="shared" si="1"/>
        <v>0</v>
      </c>
      <c r="L53" s="10"/>
    </row>
    <row r="54" spans="2:12" ht="54.75" customHeight="1" thickBot="1" x14ac:dyDescent="0.35">
      <c r="B54" s="7"/>
      <c r="C54" s="7"/>
      <c r="D54" s="49" t="s">
        <v>35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59">
        <v>0</v>
      </c>
      <c r="K54" s="56">
        <f t="shared" ref="K54:K61" si="3">+G54+H54+I54+J54</f>
        <v>0</v>
      </c>
      <c r="L54" s="10"/>
    </row>
    <row r="55" spans="2:12" ht="59.25" customHeight="1" x14ac:dyDescent="0.3">
      <c r="B55" s="7"/>
      <c r="C55" s="7"/>
      <c r="D55" s="12" t="s">
        <v>36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44">
        <v>0</v>
      </c>
      <c r="K55" s="60">
        <f t="shared" si="3"/>
        <v>0</v>
      </c>
      <c r="L55" s="10"/>
    </row>
    <row r="56" spans="2:12" ht="68.25" customHeight="1" x14ac:dyDescent="0.3">
      <c r="B56" s="7"/>
      <c r="C56" s="7"/>
      <c r="D56" s="9" t="s">
        <v>37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9">
        <v>0</v>
      </c>
      <c r="K56" s="52">
        <f t="shared" si="3"/>
        <v>0</v>
      </c>
      <c r="L56" s="10"/>
    </row>
    <row r="57" spans="2:12" ht="68.25" customHeight="1" x14ac:dyDescent="0.3">
      <c r="B57" s="7"/>
      <c r="C57" s="7"/>
      <c r="D57" s="9" t="s">
        <v>38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9">
        <v>0</v>
      </c>
      <c r="K57" s="52">
        <f t="shared" si="3"/>
        <v>0</v>
      </c>
      <c r="L57" s="10"/>
    </row>
    <row r="58" spans="2:12" ht="67.5" customHeight="1" x14ac:dyDescent="0.3">
      <c r="B58" s="7"/>
      <c r="C58" s="7"/>
      <c r="D58" s="9" t="s">
        <v>88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9">
        <v>0</v>
      </c>
      <c r="K58" s="52">
        <f t="shared" si="3"/>
        <v>0</v>
      </c>
      <c r="L58" s="10"/>
    </row>
    <row r="59" spans="2:12" ht="66.75" customHeight="1" x14ac:dyDescent="0.3">
      <c r="B59" s="7"/>
      <c r="C59" s="7"/>
      <c r="D59" s="9" t="s">
        <v>39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9">
        <v>0</v>
      </c>
      <c r="K59" s="52">
        <f t="shared" si="3"/>
        <v>0</v>
      </c>
      <c r="L59" s="10"/>
    </row>
    <row r="60" spans="2:12" ht="65.25" customHeight="1" x14ac:dyDescent="0.3">
      <c r="B60" s="7"/>
      <c r="C60" s="7"/>
      <c r="D60" s="9" t="s">
        <v>40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9">
        <v>0</v>
      </c>
      <c r="K60" s="52">
        <f t="shared" si="3"/>
        <v>0</v>
      </c>
      <c r="L60" s="10"/>
    </row>
    <row r="61" spans="2:12" ht="69" customHeight="1" thickBot="1" x14ac:dyDescent="0.35">
      <c r="B61" s="7"/>
      <c r="C61" s="7"/>
      <c r="D61" s="18" t="s">
        <v>41</v>
      </c>
      <c r="E61" s="28">
        <v>0</v>
      </c>
      <c r="F61" s="28">
        <v>0</v>
      </c>
      <c r="G61" s="38">
        <v>0</v>
      </c>
      <c r="H61" s="38">
        <v>0</v>
      </c>
      <c r="I61" s="38">
        <v>0</v>
      </c>
      <c r="J61" s="29">
        <v>0</v>
      </c>
      <c r="K61" s="57">
        <f t="shared" si="3"/>
        <v>0</v>
      </c>
      <c r="L61" s="10"/>
    </row>
    <row r="62" spans="2:12" ht="57.75" customHeight="1" thickBot="1" x14ac:dyDescent="0.35">
      <c r="B62" s="7"/>
      <c r="C62" s="7"/>
      <c r="D62" s="50" t="s">
        <v>42</v>
      </c>
      <c r="E62" s="24">
        <f>+E63+E64+E65+E66+E67+E68+E70</f>
        <v>91451641</v>
      </c>
      <c r="F62" s="64">
        <f>+F63+F64+F65+F66+F67+F68+F70</f>
        <v>91451641</v>
      </c>
      <c r="G62" s="40">
        <v>0</v>
      </c>
      <c r="H62" s="40">
        <v>0</v>
      </c>
      <c r="I62" s="45">
        <v>0</v>
      </c>
      <c r="J62" s="37">
        <f>+J66</f>
        <v>6073200</v>
      </c>
      <c r="K62" s="54">
        <f t="shared" si="1"/>
        <v>6073200</v>
      </c>
      <c r="L62" s="10"/>
    </row>
    <row r="63" spans="2:12" ht="40.5" customHeight="1" x14ac:dyDescent="0.3">
      <c r="B63" s="7"/>
      <c r="C63" s="7"/>
      <c r="D63" s="12" t="s">
        <v>43</v>
      </c>
      <c r="E63" s="17">
        <v>9105160</v>
      </c>
      <c r="F63" s="17">
        <v>9105160</v>
      </c>
      <c r="G63" s="39">
        <v>0</v>
      </c>
      <c r="H63" s="39">
        <v>0</v>
      </c>
      <c r="I63" s="39">
        <v>0</v>
      </c>
      <c r="J63" s="28">
        <v>0</v>
      </c>
      <c r="K63" s="60">
        <f t="shared" si="1"/>
        <v>0</v>
      </c>
      <c r="L63" s="10"/>
    </row>
    <row r="64" spans="2:12" ht="71.25" customHeight="1" x14ac:dyDescent="0.3">
      <c r="B64" s="7"/>
      <c r="C64" s="7"/>
      <c r="D64" s="9" t="s">
        <v>44</v>
      </c>
      <c r="E64" s="15">
        <v>25000</v>
      </c>
      <c r="F64" s="15">
        <v>25000</v>
      </c>
      <c r="G64" s="28">
        <v>0</v>
      </c>
      <c r="H64" s="28">
        <v>0</v>
      </c>
      <c r="I64" s="28">
        <v>0</v>
      </c>
      <c r="J64" s="28">
        <v>0</v>
      </c>
      <c r="K64" s="52">
        <f t="shared" si="1"/>
        <v>0</v>
      </c>
      <c r="L64" s="10"/>
    </row>
    <row r="65" spans="2:12" ht="64.5" customHeight="1" x14ac:dyDescent="0.3">
      <c r="B65" s="7"/>
      <c r="C65" s="7"/>
      <c r="D65" s="9" t="s">
        <v>45</v>
      </c>
      <c r="E65" s="15">
        <v>1000000</v>
      </c>
      <c r="F65" s="15">
        <v>1000000</v>
      </c>
      <c r="G65" s="28">
        <v>0</v>
      </c>
      <c r="H65" s="28">
        <v>0</v>
      </c>
      <c r="I65" s="28">
        <v>0</v>
      </c>
      <c r="J65" s="28">
        <v>0</v>
      </c>
      <c r="K65" s="52">
        <f t="shared" si="1"/>
        <v>0</v>
      </c>
      <c r="L65" s="10"/>
    </row>
    <row r="66" spans="2:12" ht="69" customHeight="1" x14ac:dyDescent="0.3">
      <c r="B66" s="7"/>
      <c r="C66" s="7"/>
      <c r="D66" s="9" t="s">
        <v>46</v>
      </c>
      <c r="E66" s="16">
        <v>80071481</v>
      </c>
      <c r="F66" s="16">
        <v>80071481</v>
      </c>
      <c r="G66" s="28">
        <v>0</v>
      </c>
      <c r="H66" s="28">
        <v>0</v>
      </c>
      <c r="I66" s="28">
        <v>0</v>
      </c>
      <c r="J66" s="31">
        <v>6073200</v>
      </c>
      <c r="K66" s="51">
        <f t="shared" si="1"/>
        <v>6073200</v>
      </c>
      <c r="L66" s="10"/>
    </row>
    <row r="67" spans="2:12" ht="60.75" customHeight="1" x14ac:dyDescent="0.3">
      <c r="B67" s="7"/>
      <c r="C67" s="7"/>
      <c r="D67" s="9" t="s">
        <v>47</v>
      </c>
      <c r="E67" s="16">
        <v>1050000</v>
      </c>
      <c r="F67" s="16">
        <v>1050000</v>
      </c>
      <c r="G67" s="28">
        <v>0</v>
      </c>
      <c r="H67" s="28">
        <v>0</v>
      </c>
      <c r="I67" s="28">
        <v>0</v>
      </c>
      <c r="J67" s="28">
        <v>0</v>
      </c>
      <c r="K67" s="52">
        <f t="shared" si="1"/>
        <v>0</v>
      </c>
      <c r="L67" s="10"/>
    </row>
    <row r="68" spans="2:12" ht="51" customHeight="1" x14ac:dyDescent="0.3">
      <c r="B68" s="7"/>
      <c r="C68" s="7"/>
      <c r="D68" s="9" t="s">
        <v>48</v>
      </c>
      <c r="E68" s="15">
        <v>100000</v>
      </c>
      <c r="F68" s="15">
        <v>100000</v>
      </c>
      <c r="G68" s="28">
        <v>0</v>
      </c>
      <c r="H68" s="28">
        <v>0</v>
      </c>
      <c r="I68" s="28">
        <v>0</v>
      </c>
      <c r="J68" s="28">
        <v>0</v>
      </c>
      <c r="K68" s="52">
        <f t="shared" si="1"/>
        <v>0</v>
      </c>
      <c r="L68" s="10"/>
    </row>
    <row r="69" spans="2:12" ht="53.25" customHeight="1" x14ac:dyDescent="0.3">
      <c r="B69" s="7"/>
      <c r="C69" s="7"/>
      <c r="D69" s="9" t="s">
        <v>75</v>
      </c>
      <c r="E69" s="25">
        <v>0</v>
      </c>
      <c r="F69" s="25">
        <v>0</v>
      </c>
      <c r="G69" s="28">
        <v>0</v>
      </c>
      <c r="H69" s="28">
        <v>0</v>
      </c>
      <c r="I69" s="28">
        <v>0</v>
      </c>
      <c r="J69" s="28">
        <v>0</v>
      </c>
      <c r="K69" s="52">
        <f t="shared" si="1"/>
        <v>0</v>
      </c>
      <c r="L69" s="10"/>
    </row>
    <row r="70" spans="2:12" ht="37.5" customHeight="1" x14ac:dyDescent="0.3">
      <c r="B70" s="7"/>
      <c r="C70" s="7"/>
      <c r="D70" s="9" t="s">
        <v>49</v>
      </c>
      <c r="E70" s="16">
        <v>100000</v>
      </c>
      <c r="F70" s="16">
        <v>100000</v>
      </c>
      <c r="G70" s="28">
        <v>0</v>
      </c>
      <c r="H70" s="28">
        <v>0</v>
      </c>
      <c r="I70" s="28">
        <v>0</v>
      </c>
      <c r="J70" s="28">
        <v>0</v>
      </c>
      <c r="K70" s="52">
        <f t="shared" si="1"/>
        <v>0</v>
      </c>
      <c r="L70" s="10"/>
    </row>
    <row r="71" spans="2:12" ht="90" customHeight="1" thickBot="1" x14ac:dyDescent="0.35">
      <c r="B71" s="7"/>
      <c r="C71" s="7"/>
      <c r="D71" s="18" t="s">
        <v>50</v>
      </c>
      <c r="E71" s="42">
        <v>0</v>
      </c>
      <c r="F71" s="42">
        <v>0</v>
      </c>
      <c r="G71" s="38">
        <v>0</v>
      </c>
      <c r="H71" s="38">
        <v>0</v>
      </c>
      <c r="I71" s="38">
        <v>0</v>
      </c>
      <c r="J71" s="38">
        <v>0</v>
      </c>
      <c r="K71" s="57">
        <f t="shared" si="1"/>
        <v>0</v>
      </c>
      <c r="L71" s="10"/>
    </row>
    <row r="72" spans="2:12" ht="40.5" customHeight="1" thickBot="1" x14ac:dyDescent="0.35">
      <c r="B72" s="7"/>
      <c r="C72" s="7"/>
      <c r="D72" s="50" t="s">
        <v>51</v>
      </c>
      <c r="E72" s="24">
        <f>+E73</f>
        <v>600000</v>
      </c>
      <c r="F72" s="64">
        <f>+F73</f>
        <v>600000</v>
      </c>
      <c r="G72" s="40">
        <v>0</v>
      </c>
      <c r="H72" s="40">
        <v>0</v>
      </c>
      <c r="I72" s="40">
        <v>0</v>
      </c>
      <c r="J72" s="40">
        <v>0</v>
      </c>
      <c r="K72" s="56">
        <f t="shared" si="1"/>
        <v>0</v>
      </c>
      <c r="L72" s="10"/>
    </row>
    <row r="73" spans="2:12" ht="51.75" customHeight="1" x14ac:dyDescent="0.3">
      <c r="B73" s="7"/>
      <c r="C73" s="7"/>
      <c r="D73" s="12" t="s">
        <v>52</v>
      </c>
      <c r="E73" s="32">
        <v>600000</v>
      </c>
      <c r="F73" s="32">
        <v>600000</v>
      </c>
      <c r="G73" s="39">
        <v>0</v>
      </c>
      <c r="H73" s="39">
        <v>0</v>
      </c>
      <c r="I73" s="39">
        <v>0</v>
      </c>
      <c r="J73" s="39">
        <v>0</v>
      </c>
      <c r="K73" s="60">
        <f t="shared" si="1"/>
        <v>0</v>
      </c>
      <c r="L73" s="10"/>
    </row>
    <row r="74" spans="2:12" ht="36.75" customHeight="1" x14ac:dyDescent="0.3">
      <c r="B74" s="7"/>
      <c r="C74" s="7"/>
      <c r="D74" s="9" t="s">
        <v>53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52">
        <f t="shared" si="1"/>
        <v>0</v>
      </c>
      <c r="L74" s="10"/>
    </row>
    <row r="75" spans="2:12" ht="51" customHeight="1" x14ac:dyDescent="0.3">
      <c r="B75" s="7"/>
      <c r="C75" s="7"/>
      <c r="D75" s="9" t="s">
        <v>54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52">
        <f t="shared" si="1"/>
        <v>0</v>
      </c>
      <c r="L75" s="10"/>
    </row>
    <row r="76" spans="2:12" ht="87" customHeight="1" thickBot="1" x14ac:dyDescent="0.35">
      <c r="B76" s="7"/>
      <c r="C76" s="7"/>
      <c r="D76" s="18" t="s">
        <v>71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57">
        <f t="shared" si="1"/>
        <v>0</v>
      </c>
      <c r="L76" s="10"/>
    </row>
    <row r="77" spans="2:12" ht="72" customHeight="1" thickBot="1" x14ac:dyDescent="0.35">
      <c r="B77" s="7"/>
      <c r="C77" s="7"/>
      <c r="D77" s="49" t="s">
        <v>87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5">
        <v>0</v>
      </c>
      <c r="K77" s="56">
        <f t="shared" si="1"/>
        <v>0</v>
      </c>
      <c r="L77" s="10"/>
    </row>
    <row r="78" spans="2:12" ht="48.75" customHeight="1" x14ac:dyDescent="0.3">
      <c r="B78" s="7"/>
      <c r="C78" s="7"/>
      <c r="D78" s="12" t="s">
        <v>74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60">
        <f t="shared" si="1"/>
        <v>0</v>
      </c>
      <c r="L78" s="10"/>
    </row>
    <row r="79" spans="2:12" ht="80.25" customHeight="1" thickBot="1" x14ac:dyDescent="0.35">
      <c r="B79" s="7"/>
      <c r="C79" s="7"/>
      <c r="D79" s="18" t="s">
        <v>55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57">
        <f t="shared" si="1"/>
        <v>0</v>
      </c>
      <c r="L79" s="10"/>
    </row>
    <row r="80" spans="2:12" ht="36.75" customHeight="1" thickBot="1" x14ac:dyDescent="0.35">
      <c r="B80" s="7"/>
      <c r="C80" s="7"/>
      <c r="D80" s="50" t="s">
        <v>56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56">
        <f t="shared" si="1"/>
        <v>0</v>
      </c>
      <c r="L80" s="10"/>
    </row>
    <row r="81" spans="2:12" ht="48" customHeight="1" x14ac:dyDescent="0.3">
      <c r="B81" s="7"/>
      <c r="C81" s="7"/>
      <c r="D81" s="12" t="s">
        <v>57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60">
        <f t="shared" si="1"/>
        <v>0</v>
      </c>
      <c r="L81" s="10"/>
    </row>
    <row r="82" spans="2:12" ht="48.75" customHeight="1" x14ac:dyDescent="0.3">
      <c r="B82" s="7"/>
      <c r="C82" s="7"/>
      <c r="D82" s="9" t="s">
        <v>72</v>
      </c>
      <c r="E82" s="28">
        <v>0</v>
      </c>
      <c r="F82" s="28">
        <v>0</v>
      </c>
      <c r="G82" s="28">
        <v>0</v>
      </c>
      <c r="H82" s="28">
        <v>0</v>
      </c>
      <c r="I82" s="28">
        <v>0</v>
      </c>
      <c r="J82" s="28">
        <v>0</v>
      </c>
      <c r="K82" s="52">
        <f t="shared" si="1"/>
        <v>0</v>
      </c>
      <c r="L82" s="10"/>
    </row>
    <row r="83" spans="2:12" ht="72" customHeight="1" thickBot="1" x14ac:dyDescent="0.35">
      <c r="B83" s="7"/>
      <c r="C83" s="7"/>
      <c r="D83" s="18" t="s">
        <v>58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57">
        <f t="shared" si="1"/>
        <v>0</v>
      </c>
      <c r="L83" s="10"/>
    </row>
    <row r="84" spans="2:12" ht="26.25" customHeight="1" thickBot="1" x14ac:dyDescent="0.35">
      <c r="B84" s="7"/>
      <c r="C84" s="7"/>
      <c r="D84" s="48" t="s">
        <v>73</v>
      </c>
      <c r="E84" s="41">
        <f t="shared" ref="E84:J84" si="4">+E20+E26+E36+E46+E62+E72</f>
        <v>1932937781</v>
      </c>
      <c r="F84" s="65">
        <f t="shared" si="4"/>
        <v>1932937781</v>
      </c>
      <c r="G84" s="41">
        <f t="shared" si="4"/>
        <v>76263208.260000005</v>
      </c>
      <c r="H84" s="41">
        <f t="shared" si="4"/>
        <v>108640125.46000001</v>
      </c>
      <c r="I84" s="65">
        <f t="shared" si="4"/>
        <v>109557420.17</v>
      </c>
      <c r="J84" s="41">
        <f t="shared" si="4"/>
        <v>106241494.5</v>
      </c>
      <c r="K84" s="61">
        <f>+G84+H84+I84+J84</f>
        <v>400702248.39000005</v>
      </c>
      <c r="L84" s="10"/>
    </row>
    <row r="85" spans="2:12" ht="47.25" customHeight="1" x14ac:dyDescent="0.3">
      <c r="B85" s="7"/>
      <c r="C85" s="7"/>
      <c r="D85" s="47" t="s">
        <v>59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10"/>
    </row>
    <row r="86" spans="2:12" ht="48.75" customHeight="1" x14ac:dyDescent="0.3">
      <c r="B86" s="7"/>
      <c r="C86" s="7"/>
      <c r="D86" s="11" t="s">
        <v>60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10"/>
    </row>
    <row r="87" spans="2:12" ht="65.25" customHeight="1" x14ac:dyDescent="0.3">
      <c r="B87" s="7"/>
      <c r="C87" s="7"/>
      <c r="D87" s="9" t="s">
        <v>61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10"/>
    </row>
    <row r="88" spans="2:12" ht="62.25" customHeight="1" x14ac:dyDescent="0.3">
      <c r="B88" s="7"/>
      <c r="C88" s="7"/>
      <c r="D88" s="9" t="s">
        <v>62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10"/>
    </row>
    <row r="89" spans="2:12" ht="50.25" customHeight="1" x14ac:dyDescent="0.3">
      <c r="B89" s="7"/>
      <c r="C89" s="7"/>
      <c r="D89" s="11" t="s">
        <v>63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10"/>
    </row>
    <row r="90" spans="2:12" ht="45.75" customHeight="1" x14ac:dyDescent="0.3">
      <c r="B90" s="7"/>
      <c r="C90" s="7"/>
      <c r="D90" s="9" t="s">
        <v>64</v>
      </c>
      <c r="E90" s="38">
        <v>0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10"/>
    </row>
    <row r="91" spans="2:12" ht="53.25" customHeight="1" x14ac:dyDescent="0.3">
      <c r="B91" s="7"/>
      <c r="C91" s="7"/>
      <c r="D91" s="9" t="s">
        <v>65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10"/>
    </row>
    <row r="92" spans="2:12" ht="53.25" customHeight="1" x14ac:dyDescent="0.3">
      <c r="B92" s="7"/>
      <c r="C92" s="7"/>
      <c r="D92" s="11" t="s">
        <v>66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10"/>
    </row>
    <row r="93" spans="2:12" ht="60" customHeight="1" x14ac:dyDescent="0.3">
      <c r="B93" s="7"/>
      <c r="C93" s="7"/>
      <c r="D93" s="9" t="s">
        <v>67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10"/>
    </row>
    <row r="94" spans="2:12" ht="48.75" customHeight="1" thickBot="1" x14ac:dyDescent="0.35">
      <c r="B94" s="7"/>
      <c r="C94" s="7"/>
      <c r="D94" s="13" t="s">
        <v>68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10"/>
    </row>
    <row r="95" spans="2:12" ht="56.25" customHeight="1" thickBot="1" x14ac:dyDescent="0.35">
      <c r="B95" s="7"/>
      <c r="C95" s="7"/>
      <c r="D95" s="66" t="s">
        <v>69</v>
      </c>
      <c r="E95" s="46">
        <f t="shared" ref="E95:K95" si="5">+E84+E94</f>
        <v>1932937781</v>
      </c>
      <c r="F95" s="46">
        <f t="shared" si="5"/>
        <v>1932937781</v>
      </c>
      <c r="G95" s="46">
        <f t="shared" si="5"/>
        <v>76263208.260000005</v>
      </c>
      <c r="H95" s="22">
        <f t="shared" si="5"/>
        <v>108640125.46000001</v>
      </c>
      <c r="I95" s="46">
        <f t="shared" si="5"/>
        <v>109557420.17</v>
      </c>
      <c r="J95" s="46">
        <f t="shared" si="5"/>
        <v>106241494.5</v>
      </c>
      <c r="K95" s="46">
        <f t="shared" si="5"/>
        <v>400702248.39000005</v>
      </c>
      <c r="L95" s="10"/>
    </row>
    <row r="96" spans="2:12" ht="15.75" customHeight="1" x14ac:dyDescent="0.3">
      <c r="B96" s="7"/>
      <c r="C96" s="7"/>
      <c r="D96" s="8"/>
      <c r="E96" s="8"/>
      <c r="F96" s="8"/>
      <c r="G96" s="14"/>
      <c r="H96" s="14"/>
      <c r="I96" s="14"/>
      <c r="J96" s="14"/>
      <c r="K96" s="8"/>
      <c r="L96" s="8"/>
    </row>
    <row r="97" spans="2:16" ht="15.75" customHeight="1" x14ac:dyDescent="0.3">
      <c r="B97" s="7"/>
      <c r="C97" s="7"/>
      <c r="D97" s="73" t="s">
        <v>80</v>
      </c>
      <c r="E97" s="73"/>
      <c r="F97" s="74"/>
      <c r="G97" s="74"/>
      <c r="H97" s="74"/>
      <c r="I97" s="74"/>
      <c r="J97" s="74"/>
      <c r="K97" s="74"/>
      <c r="L97" s="8"/>
      <c r="P97" s="20"/>
    </row>
    <row r="98" spans="2:16" ht="15.75" customHeight="1" x14ac:dyDescent="0.3">
      <c r="D98" s="67" t="s">
        <v>81</v>
      </c>
      <c r="E98" s="67"/>
      <c r="F98" s="68"/>
      <c r="G98" s="68"/>
      <c r="H98" s="68"/>
      <c r="I98" s="68"/>
      <c r="J98" s="68"/>
      <c r="K98" s="68"/>
    </row>
    <row r="99" spans="2:16" ht="15.75" customHeight="1" x14ac:dyDescent="0.3">
      <c r="D99" s="67" t="s">
        <v>82</v>
      </c>
      <c r="E99" s="67"/>
      <c r="F99" s="68"/>
      <c r="G99" s="68"/>
      <c r="H99" s="68"/>
      <c r="I99" s="68"/>
      <c r="J99" s="68"/>
      <c r="K99" s="68"/>
    </row>
    <row r="100" spans="2:16" ht="42.6" customHeight="1" x14ac:dyDescent="0.3">
      <c r="D100" s="67" t="s">
        <v>83</v>
      </c>
      <c r="E100" s="67"/>
      <c r="F100" s="68"/>
      <c r="G100" s="68"/>
      <c r="H100" s="68"/>
      <c r="I100" s="68"/>
      <c r="J100" s="68"/>
      <c r="K100" s="68"/>
    </row>
    <row r="101" spans="2:16" ht="48.6" customHeight="1" x14ac:dyDescent="0.3">
      <c r="D101" s="5"/>
      <c r="E101" s="5"/>
      <c r="F101" s="2"/>
      <c r="G101" s="2"/>
      <c r="H101" s="2"/>
      <c r="I101" s="2"/>
      <c r="J101" s="2"/>
    </row>
    <row r="102" spans="2:16" ht="15.75" customHeight="1" x14ac:dyDescent="0.3">
      <c r="D102" s="5"/>
      <c r="E102" s="5"/>
      <c r="F102" s="2"/>
      <c r="G102" s="2"/>
      <c r="H102" s="2"/>
      <c r="I102" s="2"/>
      <c r="J102" s="2"/>
    </row>
    <row r="103" spans="2:16" ht="15.75" customHeight="1" x14ac:dyDescent="0.3">
      <c r="D103" s="5"/>
      <c r="E103" s="5"/>
      <c r="F103" s="2"/>
      <c r="G103" s="2"/>
      <c r="H103" s="2"/>
      <c r="I103" s="2"/>
      <c r="J103" s="2"/>
    </row>
    <row r="104" spans="2:16" ht="15.75" customHeight="1" x14ac:dyDescent="0.25">
      <c r="D104" s="6"/>
      <c r="E104" s="6"/>
      <c r="F104" s="6"/>
      <c r="G104" s="6"/>
      <c r="H104" s="6"/>
      <c r="I104" s="6"/>
      <c r="J104" s="6"/>
    </row>
    <row r="105" spans="2:16" ht="15.75" customHeight="1" x14ac:dyDescent="0.25"/>
    <row r="106" spans="2:16" ht="15.75" customHeight="1" x14ac:dyDescent="0.25"/>
    <row r="107" spans="2:16" ht="15.75" customHeight="1" x14ac:dyDescent="0.25"/>
    <row r="108" spans="2:16" ht="15.75" customHeight="1" x14ac:dyDescent="0.25"/>
    <row r="109" spans="2:16" ht="15.75" customHeight="1" x14ac:dyDescent="0.25"/>
    <row r="110" spans="2:16" ht="15.75" customHeight="1" x14ac:dyDescent="0.25"/>
    <row r="111" spans="2:16" ht="15.75" customHeight="1" x14ac:dyDescent="0.25"/>
    <row r="112" spans="2:16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</sheetData>
  <mergeCells count="9">
    <mergeCell ref="D98:K98"/>
    <mergeCell ref="D99:K99"/>
    <mergeCell ref="D100:K100"/>
    <mergeCell ref="D16:K16"/>
    <mergeCell ref="D8:F8"/>
    <mergeCell ref="D9:G9"/>
    <mergeCell ref="D15:K15"/>
    <mergeCell ref="D14:K14"/>
    <mergeCell ref="D97:K97"/>
  </mergeCells>
  <phoneticPr fontId="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ACUMULADA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Dpto.  Acceso a la Informacion</cp:lastModifiedBy>
  <cp:lastPrinted>2025-05-02T15:56:04Z</cp:lastPrinted>
  <dcterms:created xsi:type="dcterms:W3CDTF">2018-04-17T18:57:16Z</dcterms:created>
  <dcterms:modified xsi:type="dcterms:W3CDTF">2025-05-02T18:31:07Z</dcterms:modified>
</cp:coreProperties>
</file>