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0ED3D44F-D3FB-4E92-A806-BEE5D4BA45EF}" xr6:coauthVersionLast="47" xr6:coauthVersionMax="47" xr10:uidLastSave="{00000000-0000-0000-0000-000000000000}"/>
  <bookViews>
    <workbookView xWindow="1560" yWindow="1560" windowWidth="22440" windowHeight="13980" xr2:uid="{00000000-000D-0000-FFFF-FFFF00000000}"/>
  </bookViews>
  <sheets>
    <sheet name="EJECUCIÓN GASTOS FEBRERO 2026" sheetId="1" r:id="rId1"/>
  </sheets>
  <definedNames>
    <definedName name="_xlnm.Print_Area" localSheetId="0">'EJECUCIÓN GASTOS FEBRERO 2026'!$A$1:$E$115</definedName>
    <definedName name="_xlnm.Print_Titles" localSheetId="0">'EJECUCIÓN GASTOS FEBRERO 2026'!$16:$16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Zftv647gOXhV0y4T76XrzPRJPu90casBWUN3PJ8Xpk="/>
    </ext>
  </extLst>
</workbook>
</file>

<file path=xl/calcChain.xml><?xml version="1.0" encoding="utf-8"?>
<calcChain xmlns="http://schemas.openxmlformats.org/spreadsheetml/2006/main">
  <c r="E88" i="1" l="1"/>
  <c r="C82" i="1"/>
  <c r="E89" i="1"/>
  <c r="E91" i="1"/>
  <c r="E86" i="1"/>
  <c r="E85" i="1"/>
  <c r="E81" i="1"/>
  <c r="E80" i="1"/>
  <c r="E79" i="1"/>
  <c r="E77" i="1"/>
  <c r="E76" i="1"/>
  <c r="E72" i="1"/>
  <c r="E73" i="1"/>
  <c r="E74" i="1"/>
  <c r="E71" i="1"/>
  <c r="E62" i="1"/>
  <c r="E63" i="1"/>
  <c r="E64" i="1"/>
  <c r="E65" i="1"/>
  <c r="E66" i="1"/>
  <c r="E67" i="1"/>
  <c r="E68" i="1"/>
  <c r="E69" i="1"/>
  <c r="E61" i="1"/>
  <c r="E59" i="1"/>
  <c r="E54" i="1"/>
  <c r="E55" i="1"/>
  <c r="E56" i="1"/>
  <c r="E57" i="1"/>
  <c r="E58" i="1"/>
  <c r="E53" i="1"/>
  <c r="E51" i="1"/>
  <c r="E47" i="1"/>
  <c r="E48" i="1"/>
  <c r="E49" i="1"/>
  <c r="E50" i="1"/>
  <c r="E46" i="1"/>
  <c r="E45" i="1"/>
  <c r="E43" i="1"/>
  <c r="E36" i="1"/>
  <c r="E37" i="1"/>
  <c r="E38" i="1"/>
  <c r="E39" i="1"/>
  <c r="E40" i="1"/>
  <c r="E41" i="1"/>
  <c r="E42" i="1"/>
  <c r="E35" i="1"/>
  <c r="E33" i="1"/>
  <c r="E31" i="1"/>
  <c r="E32" i="1"/>
  <c r="E30" i="1"/>
  <c r="E29" i="1"/>
  <c r="E28" i="1"/>
  <c r="E27" i="1"/>
  <c r="E26" i="1"/>
  <c r="E25" i="1"/>
  <c r="E22" i="1"/>
  <c r="E21" i="1"/>
  <c r="E20" i="1"/>
  <c r="E23" i="1"/>
  <c r="E19" i="1"/>
  <c r="E18" i="1"/>
  <c r="C18" i="1"/>
  <c r="D90" i="1"/>
  <c r="D87" i="1"/>
  <c r="D84" i="1"/>
  <c r="D83" i="1" s="1"/>
  <c r="D92" i="1" s="1"/>
  <c r="D78" i="1"/>
  <c r="D75" i="1"/>
  <c r="D70" i="1"/>
  <c r="D60" i="1"/>
  <c r="D52" i="1"/>
  <c r="D44" i="1"/>
  <c r="D34" i="1"/>
  <c r="D24" i="1"/>
  <c r="D82" i="1" s="1"/>
  <c r="D18" i="1"/>
  <c r="D93" i="1" l="1"/>
  <c r="C90" i="1"/>
  <c r="E90" i="1" s="1"/>
  <c r="C87" i="1"/>
  <c r="E87" i="1" s="1"/>
  <c r="C84" i="1"/>
  <c r="E84" i="1" s="1"/>
  <c r="C78" i="1"/>
  <c r="E78" i="1" s="1"/>
  <c r="C75" i="1"/>
  <c r="E75" i="1" s="1"/>
  <c r="C70" i="1"/>
  <c r="E70" i="1" s="1"/>
  <c r="C60" i="1"/>
  <c r="E60" i="1" s="1"/>
  <c r="C52" i="1"/>
  <c r="E52" i="1" s="1"/>
  <c r="C44" i="1"/>
  <c r="E44" i="1" s="1"/>
  <c r="C34" i="1"/>
  <c r="E34" i="1" s="1"/>
  <c r="C24" i="1"/>
  <c r="E82" i="1" s="1"/>
  <c r="E24" i="1" l="1"/>
  <c r="D17" i="1"/>
  <c r="C83" i="1"/>
  <c r="C92" i="1" l="1"/>
  <c r="E92" i="1" s="1"/>
  <c r="E83" i="1"/>
  <c r="B44" i="1"/>
  <c r="B60" i="1"/>
  <c r="B70" i="1"/>
  <c r="B34" i="1"/>
  <c r="B24" i="1"/>
  <c r="B18" i="1"/>
  <c r="B82" i="1" l="1"/>
  <c r="B17" i="1" s="1"/>
  <c r="B93" i="1" l="1"/>
  <c r="C93" i="1"/>
  <c r="E93" i="1" s="1"/>
  <c r="C17" i="1"/>
  <c r="E17" i="1" s="1"/>
</calcChain>
</file>

<file path=xl/sharedStrings.xml><?xml version="1.0" encoding="utf-8"?>
<sst xmlns="http://schemas.openxmlformats.org/spreadsheetml/2006/main" count="89" uniqueCount="89">
  <si>
    <t>ENERO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</si>
  <si>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</si>
  <si>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</si>
  <si>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</si>
  <si>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</si>
  <si>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</si>
  <si>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</si>
  <si>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</si>
  <si>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</si>
  <si>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</si>
  <si>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</si>
  <si>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</si>
  <si>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</si>
  <si>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</si>
  <si>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</si>
  <si>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</si>
  <si>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</si>
  <si>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</si>
  <si>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</si>
  <si>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</si>
  <si>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</si>
  <si>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</si>
  <si>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</si>
  <si>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</si>
  <si>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</si>
  <si>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</si>
  <si>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</si>
  <si>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</si>
  <si>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</si>
  <si>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</si>
  <si>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</si>
  <si>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</si>
  <si>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</si>
  <si>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</si>
  <si>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</si>
  <si>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</si>
  <si>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</si>
  <si>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</si>
  <si>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</si>
  <si>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</si>
  <si>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</si>
  <si>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</si>
  <si>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</si>
  <si>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</si>
  <si>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</si>
  <si>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</si>
  <si>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</si>
  <si>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</si>
  <si>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</si>
  <si>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</si>
  <si>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</si>
  <si>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</si>
  <si>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</si>
  <si>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</si>
  <si>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</si>
  <si>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</si>
  <si>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2.8.2 - ADQUISICIÓN DE TÍTULOS VALORES REPRESENTATIVOS DE DEUDA</t>
  </si>
  <si>
    <t>2.9 - GASTOS FINANCIEROS</t>
  </si>
  <si>
    <t>2.9.1 - INTERESES DE LA DEUDA PÚBLICA INTERNA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</si>
  <si>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</si>
  <si>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</si>
  <si>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</si>
  <si>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</si>
  <si>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</si>
  <si>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</si>
  <si>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</si>
  <si>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</si>
  <si>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</si>
  <si>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</si>
  <si>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</si>
  <si>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</si>
  <si>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2.3.8 - GASTOS QUE SE ASIGNARÁN DURANTE EL EJERCICIO (ART. 32 Y 33 LEY 423-06)</t>
  </si>
  <si>
    <t>2.7.4 - GASTOS QUE SE ASIGNARÁN DURANTE EL EJERCICIO PARA INVERSIÓN (ART. 32 Y 33 LEY 423-06)</t>
  </si>
  <si>
    <t>2.9.2 - INTERESES DE LA DEUDA PÚBLICA EXTERNA</t>
  </si>
  <si>
    <t xml:space="preserve">    Total Gastos</t>
  </si>
  <si>
    <t>2.8.1 - CONCESIÓN DE PRÉSTAMOS</t>
  </si>
  <si>
    <t>2.6.7 - ACTIVOS BIOLÓGICOS CULTIVABLES</t>
  </si>
  <si>
    <t>PRESUPUESTO APROBADO</t>
  </si>
  <si>
    <t>2.2.8 - OTROS SERVICIOS NO INCLUÍDOS EN CONCEPTOS ANTERIORES</t>
  </si>
  <si>
    <t>VALORES en RD$</t>
  </si>
  <si>
    <t xml:space="preserve">Ejecución de Gastos y Aplicaciones Financieras </t>
  </si>
  <si>
    <t xml:space="preserve">Notas: </t>
  </si>
  <si>
    <r>
      <rPr>
        <b/>
        <sz val="11"/>
        <color theme="1"/>
        <rFont val="Book Antiqua"/>
        <family val="1"/>
      </rPr>
      <t>1. Presupuesto Aprobado:</t>
    </r>
    <r>
      <rPr>
        <sz val="11"/>
        <color theme="1"/>
        <rFont val="Book Antiqua"/>
        <family val="1"/>
      </rPr>
      <t xml:space="preserve"> Se refiere al presupuesto aprobado en la Ley de Presupuesto General del Estado.</t>
    </r>
  </si>
  <si>
    <r>
      <rPr>
        <b/>
        <sz val="11"/>
        <color theme="1"/>
        <rFont val="Book Antiqua"/>
        <family val="1"/>
      </rPr>
      <t xml:space="preserve">2. Presupuesto Modificado: </t>
    </r>
    <r>
      <rPr>
        <sz val="11"/>
        <color theme="1"/>
        <rFont val="Book Antiqua"/>
        <family val="1"/>
      </rPr>
      <t>Se refiere al presupuesto aprobado en caso de que el Congreso Nacional apruebe un presupuesto complementario.</t>
    </r>
  </si>
  <si>
    <r>
      <rPr>
        <b/>
        <sz val="11"/>
        <color theme="1"/>
        <rFont val="Book Antiqua"/>
        <family val="1"/>
      </rPr>
      <t>3. Total Devengado:</t>
    </r>
    <r>
      <rPr>
        <sz val="11"/>
        <color theme="1"/>
        <rFont val="Book Antiqua"/>
        <family val="1"/>
      </rPr>
      <t xml:space="preserve">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</si>
  <si>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2.8 - ADQUISICIÓN DE ACTIVOS FINANCIEROS CON FINES DE POLÍTICA</t>
  </si>
  <si>
    <t>DETALLE</t>
  </si>
  <si>
    <t>FEBRERO</t>
  </si>
  <si>
    <t xml:space="preserve">   DESDE 01 ENERO AL 26 DE FEBRERO,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</si>
</sst>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sz val="8"/>
      <name val="Calibri"/>
      <family val="2"/>
      <scheme val="minor"/>
    </font>
    <font>
      <b/>
      <sz val="16"/>
      <color theme="1"/>
      <name val="Book Antiqua"/>
      <family val="1"/>
    </font>
    <font>
      <sz val="12"/>
      <color theme="1"/>
      <name val="Book Antiqua"/>
      <family val="1"/>
    </font>
    <font>
      <b/>
      <sz val="14"/>
      <color theme="1"/>
      <name val="Book Antiqua"/>
      <family val="1"/>
    </font>
    <font>
      <sz val="14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horizontal="center" vertical="center" wrapText="1"/>
    </xf>
    <xf numFmtId="43" fontId="2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11" fillId="0" borderId="0" xfId="0" applyFont="1"/>
    <xf numFmtId="0" fontId="8" fillId="0" borderId="1" xfId="0" applyFont="1" applyBorder="1" applyAlignment="1">
      <alignment horizontal="left" vertical="center" wrapText="1"/>
    </xf>
    <xf numFmtId="2" fontId="11" fillId="0" borderId="2" xfId="1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/>
    </xf>
    <xf numFmtId="43" fontId="8" fillId="0" borderId="7" xfId="1" applyFont="1" applyBorder="1" applyAlignment="1">
      <alignment horizontal="right" vertical="center" wrapText="1"/>
    </xf>
    <xf numFmtId="43" fontId="11" fillId="0" borderId="2" xfId="1" applyFont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 vertical="center"/>
    </xf>
    <xf numFmtId="43" fontId="11" fillId="0" borderId="3" xfId="1" applyFont="1" applyBorder="1" applyAlignment="1">
      <alignment horizontal="right" vertical="center" wrapText="1"/>
    </xf>
    <xf numFmtId="43" fontId="11" fillId="0" borderId="4" xfId="1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2" fontId="11" fillId="0" borderId="2" xfId="1" applyNumberFormat="1" applyFont="1" applyBorder="1" applyAlignment="1">
      <alignment horizontal="right" vertical="center"/>
    </xf>
    <xf numFmtId="43" fontId="11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3" fontId="11" fillId="0" borderId="0" xfId="0" applyNumberFormat="1" applyFont="1" applyAlignment="1">
      <alignment horizontal="right" vertical="center"/>
    </xf>
    <xf numFmtId="43" fontId="11" fillId="0" borderId="3" xfId="1" applyFont="1" applyBorder="1" applyAlignment="1">
      <alignment horizontal="right" vertical="center"/>
    </xf>
    <xf numFmtId="43" fontId="11" fillId="0" borderId="2" xfId="1" applyFont="1" applyBorder="1" applyAlignment="1">
      <alignment horizontal="right" vertical="center"/>
    </xf>
    <xf numFmtId="43" fontId="8" fillId="2" borderId="8" xfId="1" applyFont="1" applyFill="1" applyBorder="1" applyAlignment="1">
      <alignment horizontal="right" vertical="center" wrapText="1"/>
    </xf>
    <xf numFmtId="43" fontId="8" fillId="0" borderId="8" xfId="0" applyNumberFormat="1" applyFont="1" applyBorder="1" applyAlignment="1">
      <alignment horizontal="right" vertical="center"/>
    </xf>
    <xf numFmtId="2" fontId="11" fillId="0" borderId="4" xfId="1" applyNumberFormat="1" applyFont="1" applyBorder="1" applyAlignment="1">
      <alignment horizontal="right" vertical="center"/>
    </xf>
    <xf numFmtId="2" fontId="11" fillId="0" borderId="3" xfId="1" applyNumberFormat="1" applyFont="1" applyBorder="1" applyAlignment="1">
      <alignment horizontal="right" vertical="center"/>
    </xf>
    <xf numFmtId="2" fontId="11" fillId="0" borderId="5" xfId="1" applyNumberFormat="1" applyFont="1" applyBorder="1" applyAlignment="1">
      <alignment horizontal="right" vertical="center"/>
    </xf>
    <xf numFmtId="2" fontId="11" fillId="0" borderId="9" xfId="1" applyNumberFormat="1" applyFont="1" applyBorder="1" applyAlignment="1">
      <alignment horizontal="right" vertical="center"/>
    </xf>
    <xf numFmtId="2" fontId="11" fillId="0" borderId="4" xfId="1" applyNumberFormat="1" applyFont="1" applyBorder="1" applyAlignment="1">
      <alignment horizontal="right" vertical="center" wrapText="1"/>
    </xf>
    <xf numFmtId="43" fontId="8" fillId="0" borderId="11" xfId="0" applyNumberFormat="1" applyFont="1" applyBorder="1" applyAlignment="1">
      <alignment horizontal="right" vertical="center"/>
    </xf>
    <xf numFmtId="2" fontId="8" fillId="0" borderId="13" xfId="0" applyNumberFormat="1" applyFont="1" applyBorder="1" applyAlignment="1">
      <alignment horizontal="right" vertical="center"/>
    </xf>
    <xf numFmtId="2" fontId="8" fillId="0" borderId="15" xfId="0" applyNumberFormat="1" applyFont="1" applyBorder="1" applyAlignment="1">
      <alignment horizontal="right" vertical="center"/>
    </xf>
    <xf numFmtId="2" fontId="8" fillId="0" borderId="11" xfId="0" applyNumberFormat="1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43" fontId="8" fillId="0" borderId="13" xfId="1" applyFont="1" applyBorder="1" applyAlignment="1">
      <alignment horizontal="right" vertical="center"/>
    </xf>
    <xf numFmtId="2" fontId="8" fillId="0" borderId="18" xfId="0" applyNumberFormat="1" applyFont="1" applyBorder="1" applyAlignment="1">
      <alignment horizontal="right" vertical="center"/>
    </xf>
    <xf numFmtId="2" fontId="11" fillId="0" borderId="11" xfId="1" applyNumberFormat="1" applyFont="1" applyBorder="1" applyAlignment="1">
      <alignment horizontal="right" vertical="center"/>
    </xf>
    <xf numFmtId="2" fontId="11" fillId="0" borderId="15" xfId="1" applyNumberFormat="1" applyFont="1" applyBorder="1" applyAlignment="1">
      <alignment horizontal="right" vertical="center"/>
    </xf>
    <xf numFmtId="2" fontId="11" fillId="0" borderId="18" xfId="1" applyNumberFormat="1" applyFont="1" applyBorder="1" applyAlignment="1">
      <alignment horizontal="right" vertical="center"/>
    </xf>
    <xf numFmtId="0" fontId="11" fillId="0" borderId="1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1" fillId="0" borderId="12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2" fontId="8" fillId="0" borderId="7" xfId="1" applyNumberFormat="1" applyFont="1" applyBorder="1" applyAlignment="1">
      <alignment horizontal="right" vertical="center"/>
    </xf>
    <xf numFmtId="2" fontId="8" fillId="0" borderId="8" xfId="0" applyNumberFormat="1" applyFont="1" applyBorder="1" applyAlignment="1">
      <alignment horizontal="right" vertical="center"/>
    </xf>
    <xf numFmtId="0" fontId="12" fillId="2" borderId="1" xfId="0" applyFont="1" applyFill="1" applyBorder="1" applyAlignment="1">
      <alignment horizontal="center" vertical="center" wrapText="1"/>
    </xf>
    <xf numFmtId="43" fontId="8" fillId="3" borderId="7" xfId="1" applyFont="1" applyFill="1" applyBorder="1" applyAlignment="1">
      <alignment horizontal="right" vertical="center" wrapText="1"/>
    </xf>
    <xf numFmtId="2" fontId="11" fillId="0" borderId="8" xfId="1" applyNumberFormat="1" applyFont="1" applyBorder="1" applyAlignment="1">
      <alignment horizontal="right" vertical="center"/>
    </xf>
    <xf numFmtId="2" fontId="11" fillId="0" borderId="7" xfId="1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 wrapText="1"/>
    </xf>
    <xf numFmtId="43" fontId="8" fillId="2" borderId="7" xfId="1" applyFont="1" applyFill="1" applyBorder="1" applyAlignment="1">
      <alignment horizontal="right" vertical="center" wrapText="1"/>
    </xf>
    <xf numFmtId="2" fontId="8" fillId="0" borderId="21" xfId="0" applyNumberFormat="1" applyFont="1" applyBorder="1" applyAlignment="1">
      <alignment horizontal="right" vertical="center"/>
    </xf>
    <xf numFmtId="0" fontId="11" fillId="0" borderId="22" xfId="0" applyFont="1" applyBorder="1" applyAlignment="1">
      <alignment horizontal="left" vertical="center" wrapText="1"/>
    </xf>
    <xf numFmtId="43" fontId="11" fillId="0" borderId="23" xfId="1" applyFont="1" applyBorder="1" applyAlignment="1">
      <alignment horizontal="right" vertical="center" wrapText="1"/>
    </xf>
    <xf numFmtId="43" fontId="11" fillId="0" borderId="23" xfId="1" applyFont="1" applyBorder="1" applyAlignment="1">
      <alignment horizontal="right" vertical="center"/>
    </xf>
    <xf numFmtId="43" fontId="8" fillId="0" borderId="24" xfId="0" applyNumberFormat="1" applyFont="1" applyBorder="1" applyAlignment="1">
      <alignment horizontal="right" vertical="center"/>
    </xf>
    <xf numFmtId="0" fontId="11" fillId="0" borderId="25" xfId="0" applyFont="1" applyBorder="1" applyAlignment="1">
      <alignment horizontal="left" vertical="center" wrapText="1"/>
    </xf>
    <xf numFmtId="43" fontId="11" fillId="0" borderId="26" xfId="1" applyFont="1" applyBorder="1" applyAlignment="1">
      <alignment horizontal="right" vertical="center" wrapText="1"/>
    </xf>
    <xf numFmtId="43" fontId="11" fillId="0" borderId="26" xfId="1" applyFont="1" applyBorder="1" applyAlignment="1">
      <alignment horizontal="right" vertical="center"/>
    </xf>
    <xf numFmtId="43" fontId="8" fillId="0" borderId="27" xfId="0" applyNumberFormat="1" applyFont="1" applyBorder="1" applyAlignment="1">
      <alignment horizontal="right" vertical="center"/>
    </xf>
    <xf numFmtId="2" fontId="11" fillId="0" borderId="21" xfId="1" applyNumberFormat="1" applyFont="1" applyBorder="1" applyAlignment="1">
      <alignment horizontal="right" vertical="center"/>
    </xf>
    <xf numFmtId="2" fontId="8" fillId="0" borderId="13" xfId="1" applyNumberFormat="1" applyFont="1" applyBorder="1" applyAlignment="1">
      <alignment horizontal="right" vertical="center"/>
    </xf>
    <xf numFmtId="43" fontId="0" fillId="0" borderId="0" xfId="1" applyFont="1"/>
    <xf numFmtId="43" fontId="0" fillId="0" borderId="0" xfId="1" applyFont="1" applyAlignment="1">
      <alignment vertical="center"/>
    </xf>
    <xf numFmtId="43" fontId="0" fillId="0" borderId="0" xfId="0" applyNumberFormat="1" applyAlignment="1">
      <alignment vertical="center"/>
    </xf>
    <xf numFmtId="43" fontId="8" fillId="3" borderId="20" xfId="0" applyNumberFormat="1" applyFont="1" applyFill="1" applyBorder="1" applyAlignment="1">
      <alignment horizontal="right" vertical="center"/>
    </xf>
    <xf numFmtId="2" fontId="11" fillId="0" borderId="17" xfId="1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533402</xdr:colOff>
      <xdr:row>1</xdr:row>
      <xdr:rowOff>38100</xdr:rowOff>
    </xdr:from>
    <xdr:ext cx="3986893" cy="2215244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b="10550"/>
        <a:stretch>
          <a:fillRect/>
        </a:stretch>
      </xdr:blipFill>
      <xdr:spPr>
        <a:xfrm>
          <a:off x="3080659" y="266700"/>
          <a:ext cx="3986893" cy="2215244"/>
        </a:xfrm>
        <a:prstGeom prst="rect">
          <a:avLst/>
        </a:prstGeom>
        <a:noFill/>
      </xdr:spPr>
    </xdr:pic>
    <xdr:clientData fLocksWithSheet="0"/>
  </xdr:oneCellAnchor>
  <xdr:twoCellAnchor>
    <xdr:from>
      <xdr:col>2</xdr:col>
      <xdr:colOff>0</xdr:colOff>
      <xdr:row>104</xdr:row>
      <xdr:rowOff>0</xdr:rowOff>
    </xdr:from>
    <xdr:to>
      <xdr:col>3</xdr:col>
      <xdr:colOff>0</xdr:colOff>
      <xdr:row>109</xdr:row>
      <xdr:rowOff>172987</xdr:rowOff>
    </xdr:to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B163801B-733C-4B55-A6AC-E29DBBD1F6F6}"/>
            </a:ext>
          </a:extLst>
        </xdr:cNvPr>
        <xdr:cNvSpPr txBox="1"/>
      </xdr:nvSpPr>
      <xdr:spPr>
        <a:xfrm>
          <a:off x="3948266" y="46395968"/>
          <a:ext cx="3836514" cy="1171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oneCellAnchor>
    <xdr:from>
      <xdr:col>0</xdr:col>
      <xdr:colOff>356503</xdr:colOff>
      <xdr:row>100</xdr:row>
      <xdr:rowOff>116556</xdr:rowOff>
    </xdr:from>
    <xdr:ext cx="3686803" cy="926761"/>
    <xdr:grpSp>
      <xdr:nvGrpSpPr>
        <xdr:cNvPr id="18" name="Shape 2" title="Dibujo">
          <a:extLst>
            <a:ext uri="{FF2B5EF4-FFF2-40B4-BE49-F238E27FC236}">
              <a16:creationId xmlns:a16="http://schemas.microsoft.com/office/drawing/2014/main" id="{75869B12-B390-4D2A-9252-2C5CF039D442}"/>
            </a:ext>
          </a:extLst>
        </xdr:cNvPr>
        <xdr:cNvGrpSpPr/>
      </xdr:nvGrpSpPr>
      <xdr:grpSpPr>
        <a:xfrm>
          <a:off x="356503" y="61226235"/>
          <a:ext cx="3686803" cy="926761"/>
          <a:chOff x="-660561" y="-125547"/>
          <a:chExt cx="2243820" cy="416667"/>
        </a:xfrm>
      </xdr:grpSpPr>
      <xdr:sp macro="" textlink="">
        <xdr:nvSpPr>
          <xdr:cNvPr id="19" name="Shape 7">
            <a:extLst>
              <a:ext uri="{FF2B5EF4-FFF2-40B4-BE49-F238E27FC236}">
                <a16:creationId xmlns:a16="http://schemas.microsoft.com/office/drawing/2014/main" id="{13C841A1-5EEA-EC4F-1729-8732184C3C9E}"/>
              </a:ext>
            </a:extLst>
          </xdr:cNvPr>
          <xdr:cNvSpPr txBox="1"/>
        </xdr:nvSpPr>
        <xdr:spPr>
          <a:xfrm>
            <a:off x="-443582" y="-125547"/>
            <a:ext cx="1859281" cy="416667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lang="en-US"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Lic. Dinachy G. Villar Toribio</a:t>
            </a: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Enc. División</a:t>
            </a:r>
            <a:r>
              <a:rPr lang="en-US" sz="1600" b="1" baseline="0">
                <a:latin typeface="Book Antiqua"/>
                <a:ea typeface="Book Antiqua"/>
                <a:cs typeface="Book Antiqua"/>
                <a:sym typeface="Book Antiqua"/>
              </a:rPr>
              <a:t> de Presupuesto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20" name="Shape 8">
            <a:extLst>
              <a:ext uri="{FF2B5EF4-FFF2-40B4-BE49-F238E27FC236}">
                <a16:creationId xmlns:a16="http://schemas.microsoft.com/office/drawing/2014/main" id="{D0BFB2B4-1F35-24E1-6505-3C37D9C08018}"/>
              </a:ext>
            </a:extLst>
          </xdr:cNvPr>
          <xdr:cNvCxnSpPr/>
        </xdr:nvCxnSpPr>
        <xdr:spPr>
          <a:xfrm>
            <a:off x="-660561" y="-28891"/>
            <a:ext cx="224382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twoCellAnchor>
    <xdr:from>
      <xdr:col>3</xdr:col>
      <xdr:colOff>0</xdr:colOff>
      <xdr:row>104</xdr:row>
      <xdr:rowOff>0</xdr:rowOff>
    </xdr:from>
    <xdr:to>
      <xdr:col>4</xdr:col>
      <xdr:colOff>0</xdr:colOff>
      <xdr:row>109</xdr:row>
      <xdr:rowOff>172987</xdr:rowOff>
    </xdr:to>
    <xdr:sp macro="" textlink="">
      <xdr:nvSpPr>
        <xdr:cNvPr id="3" name="Shape 7">
          <a:extLst>
            <a:ext uri="{FF2B5EF4-FFF2-40B4-BE49-F238E27FC236}">
              <a16:creationId xmlns:a16="http://schemas.microsoft.com/office/drawing/2014/main" id="{9337574B-7CB5-4F80-8799-58AE1F6F3F56}"/>
            </a:ext>
          </a:extLst>
        </xdr:cNvPr>
        <xdr:cNvSpPr txBox="1"/>
      </xdr:nvSpPr>
      <xdr:spPr>
        <a:xfrm>
          <a:off x="4177393" y="66960750"/>
          <a:ext cx="1823357" cy="119352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oneCellAnchor>
    <xdr:from>
      <xdr:col>2</xdr:col>
      <xdr:colOff>1839686</xdr:colOff>
      <xdr:row>101</xdr:row>
      <xdr:rowOff>141514</xdr:rowOff>
    </xdr:from>
    <xdr:ext cx="3324224" cy="688911"/>
    <xdr:grpSp>
      <xdr:nvGrpSpPr>
        <xdr:cNvPr id="16" name="Shape 2" title="Dibujo">
          <a:extLst>
            <a:ext uri="{FF2B5EF4-FFF2-40B4-BE49-F238E27FC236}">
              <a16:creationId xmlns:a16="http://schemas.microsoft.com/office/drawing/2014/main" id="{170EDF66-0700-41C0-93E3-48AAC564F6F1}"/>
            </a:ext>
          </a:extLst>
        </xdr:cNvPr>
        <xdr:cNvGrpSpPr/>
      </xdr:nvGrpSpPr>
      <xdr:grpSpPr>
        <a:xfrm>
          <a:off x="6202136" y="61455300"/>
          <a:ext cx="3324224" cy="688911"/>
          <a:chOff x="869462" y="102387"/>
          <a:chExt cx="2917859" cy="566472"/>
        </a:xfrm>
      </xdr:grpSpPr>
      <xdr:sp macro="" textlink="">
        <xdr:nvSpPr>
          <xdr:cNvPr id="21" name="Shape 3">
            <a:extLst>
              <a:ext uri="{FF2B5EF4-FFF2-40B4-BE49-F238E27FC236}">
                <a16:creationId xmlns:a16="http://schemas.microsoft.com/office/drawing/2014/main" id="{6D045CD3-6F18-AF0C-7C35-F18B7DB2EC63}"/>
              </a:ext>
            </a:extLst>
          </xdr:cNvPr>
          <xdr:cNvSpPr txBox="1"/>
        </xdr:nvSpPr>
        <xdr:spPr>
          <a:xfrm>
            <a:off x="869462" y="110219"/>
            <a:ext cx="2917859" cy="55864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ook Antiqua"/>
                <a:ea typeface="Book Antiqua"/>
                <a:cs typeface="Book Antiqua"/>
                <a:sym typeface="Book Antiqua"/>
              </a:rPr>
              <a:t>Lic. Carlos Ortega García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ook Antiqua"/>
                <a:ea typeface="Book Antiqua"/>
                <a:cs typeface="Book Antiqua"/>
                <a:sym typeface="Book Antiqua"/>
              </a:rPr>
              <a:t>Enc. Departamento Financiero</a:t>
            </a:r>
          </a:p>
        </xdr:txBody>
      </xdr:sp>
      <xdr:cxnSp macro="">
        <xdr:nvCxnSpPr>
          <xdr:cNvPr id="22" name="Shape 4">
            <a:extLst>
              <a:ext uri="{FF2B5EF4-FFF2-40B4-BE49-F238E27FC236}">
                <a16:creationId xmlns:a16="http://schemas.microsoft.com/office/drawing/2014/main" id="{AE49E055-6E2A-49A6-9756-68F94A71D888}"/>
              </a:ext>
            </a:extLst>
          </xdr:cNvPr>
          <xdr:cNvCxnSpPr/>
        </xdr:nvCxnSpPr>
        <xdr:spPr>
          <a:xfrm>
            <a:off x="916319" y="102387"/>
            <a:ext cx="26235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5"/>
  <sheetViews>
    <sheetView showGridLines="0" tabSelected="1" zoomScale="70" zoomScaleNormal="70" zoomScaleSheetLayoutView="100" workbookViewId="0">
      <selection activeCell="A12" sqref="A12:E12"/>
    </sheetView>
  </sheetViews>
  <sheetFormatPr baseColWidth="10" defaultColWidth="14.42578125" defaultRowHeight="15" customHeight="1" x14ac:dyDescent="0.25"/>
  <cols>
    <col min="1" max="1" width="40.28515625" customWidth="1"/>
    <col min="2" max="2" width="25.5703125" style="21" customWidth="1"/>
    <col min="3" max="4" width="27.28515625" style="14" bestFit="1" customWidth="1"/>
    <col min="5" max="5" width="28" style="21" customWidth="1"/>
    <col min="6" max="6" width="7" customWidth="1"/>
    <col min="7" max="7" width="16.28515625" style="74" bestFit="1" customWidth="1"/>
  </cols>
  <sheetData>
    <row r="1" spans="1:6" ht="18.75" x14ac:dyDescent="0.25">
      <c r="A1" s="1"/>
      <c r="B1" s="9"/>
      <c r="C1" s="9"/>
      <c r="D1" s="9"/>
    </row>
    <row r="2" spans="1:6" ht="18.75" x14ac:dyDescent="0.25">
      <c r="A2" s="1"/>
      <c r="B2" s="9"/>
      <c r="C2" s="9"/>
      <c r="D2" s="9"/>
    </row>
    <row r="3" spans="1:6" ht="18.75" x14ac:dyDescent="0.25">
      <c r="A3" s="1"/>
      <c r="B3" s="9"/>
      <c r="C3" s="9"/>
      <c r="D3" s="9"/>
    </row>
    <row r="4" spans="1:6" ht="18.75" x14ac:dyDescent="0.25">
      <c r="A4" s="1"/>
      <c r="B4" s="9"/>
      <c r="C4" s="9"/>
      <c r="D4" s="9"/>
    </row>
    <row r="6" spans="1:6" ht="18.75" x14ac:dyDescent="0.25">
      <c r="A6" s="1"/>
      <c r="B6" s="9"/>
      <c r="C6" s="9"/>
      <c r="D6" s="9"/>
    </row>
    <row r="7" spans="1:6" ht="18.75" x14ac:dyDescent="0.25">
      <c r="A7" s="1"/>
      <c r="B7" s="9"/>
      <c r="C7" s="9"/>
      <c r="D7" s="9"/>
    </row>
    <row r="8" spans="1:6" ht="18.75" x14ac:dyDescent="0.25">
      <c r="A8" s="1"/>
      <c r="B8" s="9"/>
      <c r="C8" s="9"/>
      <c r="D8" s="9"/>
    </row>
    <row r="9" spans="1:6" ht="18.75" x14ac:dyDescent="0.25">
      <c r="A9" s="1"/>
      <c r="B9" s="9"/>
      <c r="C9" s="9"/>
      <c r="D9" s="9"/>
    </row>
    <row r="10" spans="1:6" ht="18.75" x14ac:dyDescent="0.25">
      <c r="A10" s="82"/>
      <c r="B10" s="82"/>
      <c r="C10" s="9"/>
      <c r="D10" s="9"/>
    </row>
    <row r="11" spans="1:6" ht="16.5" customHeight="1" x14ac:dyDescent="0.25">
      <c r="A11" s="82"/>
      <c r="B11" s="82"/>
      <c r="C11" s="83"/>
      <c r="D11"/>
    </row>
    <row r="12" spans="1:6" ht="25.5" customHeight="1" x14ac:dyDescent="0.25">
      <c r="A12" s="84" t="s">
        <v>88</v>
      </c>
      <c r="B12" s="84"/>
      <c r="C12" s="84"/>
      <c r="D12" s="84"/>
      <c r="E12" s="84"/>
    </row>
    <row r="13" spans="1:6" ht="35.25" customHeight="1" x14ac:dyDescent="0.25">
      <c r="A13" s="84" t="s">
        <v>80</v>
      </c>
      <c r="B13" s="84"/>
      <c r="C13" s="84"/>
      <c r="D13" s="84"/>
      <c r="E13" s="84"/>
    </row>
    <row r="14" spans="1:6" ht="18.600000000000001" customHeight="1" x14ac:dyDescent="0.3">
      <c r="A14" s="81" t="s">
        <v>79</v>
      </c>
      <c r="B14" s="81"/>
      <c r="C14" s="81"/>
      <c r="D14" s="81"/>
      <c r="E14" s="81"/>
    </row>
    <row r="15" spans="1:6" ht="12" customHeight="1" thickBot="1" x14ac:dyDescent="0.35">
      <c r="A15" s="5"/>
      <c r="B15" s="15"/>
      <c r="C15" s="10"/>
      <c r="D15" s="10"/>
    </row>
    <row r="16" spans="1:6" ht="42.75" customHeight="1" thickBot="1" x14ac:dyDescent="0.3">
      <c r="A16" s="52" t="s">
        <v>86</v>
      </c>
      <c r="B16" s="53" t="s">
        <v>77</v>
      </c>
      <c r="C16" s="54" t="s">
        <v>0</v>
      </c>
      <c r="D16" s="54" t="s">
        <v>87</v>
      </c>
      <c r="E16" s="51" t="s">
        <v>1</v>
      </c>
      <c r="F16" s="2"/>
    </row>
    <row r="17" spans="1:8" ht="39.75" customHeight="1" thickBot="1" x14ac:dyDescent="0.3">
      <c r="A17" s="7" t="s">
        <v>2</v>
      </c>
      <c r="B17" s="11">
        <f>+B82</f>
        <v>2184597781</v>
      </c>
      <c r="C17" s="11">
        <f t="shared" ref="C17:D17" si="0">+C82</f>
        <v>103251874.17</v>
      </c>
      <c r="D17" s="11">
        <f t="shared" si="0"/>
        <v>118204650.60000001</v>
      </c>
      <c r="E17" s="29">
        <f>SUM(C17:D17)</f>
        <v>221456524.77000001</v>
      </c>
      <c r="F17" s="2"/>
    </row>
    <row r="18" spans="1:8" ht="56.25" customHeight="1" thickBot="1" x14ac:dyDescent="0.3">
      <c r="A18" s="7" t="s">
        <v>3</v>
      </c>
      <c r="B18" s="11">
        <f>+B19+B20+B21+B23</f>
        <v>1111877824</v>
      </c>
      <c r="C18" s="11">
        <f>SUM(C19:C23)</f>
        <v>67527422.530000001</v>
      </c>
      <c r="D18" s="11">
        <f>SUM(D19:D23)</f>
        <v>67622343.450000003</v>
      </c>
      <c r="E18" s="29">
        <f>SUM(C18:D18)</f>
        <v>135149765.98000002</v>
      </c>
    </row>
    <row r="19" spans="1:8" s="46" customFormat="1" ht="33" customHeight="1" x14ac:dyDescent="0.25">
      <c r="A19" s="64" t="s">
        <v>4</v>
      </c>
      <c r="B19" s="65">
        <v>847228388.70000005</v>
      </c>
      <c r="C19" s="66">
        <v>57117717.93</v>
      </c>
      <c r="D19" s="66">
        <v>57195051.259999998</v>
      </c>
      <c r="E19" s="67">
        <f>SUM(C19:D19)</f>
        <v>114312769.19</v>
      </c>
      <c r="G19" s="75"/>
    </row>
    <row r="20" spans="1:8" s="46" customFormat="1" ht="33.75" customHeight="1" x14ac:dyDescent="0.25">
      <c r="A20" s="47" t="s">
        <v>5</v>
      </c>
      <c r="B20" s="12">
        <v>143927275</v>
      </c>
      <c r="C20" s="27">
        <v>1711596.74</v>
      </c>
      <c r="D20" s="27">
        <v>1711596.74</v>
      </c>
      <c r="E20" s="35">
        <f t="shared" ref="E20:E23" si="1">SUM(C20:D20)</f>
        <v>3423193.48</v>
      </c>
      <c r="G20" s="75"/>
    </row>
    <row r="21" spans="1:8" s="46" customFormat="1" ht="44.25" customHeight="1" x14ac:dyDescent="0.25">
      <c r="A21" s="47" t="s">
        <v>6</v>
      </c>
      <c r="B21" s="12">
        <v>150000</v>
      </c>
      <c r="C21" s="22">
        <v>0</v>
      </c>
      <c r="D21" s="22">
        <v>0</v>
      </c>
      <c r="E21" s="73">
        <f>SUM(C21:D21)</f>
        <v>0</v>
      </c>
      <c r="G21" s="75"/>
    </row>
    <row r="22" spans="1:8" s="46" customFormat="1" ht="51.75" customHeight="1" x14ac:dyDescent="0.25">
      <c r="A22" s="47" t="s">
        <v>7</v>
      </c>
      <c r="B22" s="8">
        <v>0</v>
      </c>
      <c r="C22" s="22">
        <v>0</v>
      </c>
      <c r="D22" s="22">
        <v>0</v>
      </c>
      <c r="E22" s="73">
        <f>SUM(C22:D22)</f>
        <v>0</v>
      </c>
      <c r="G22" s="75"/>
    </row>
    <row r="23" spans="1:8" s="46" customFormat="1" ht="52.5" customHeight="1" thickBot="1" x14ac:dyDescent="0.3">
      <c r="A23" s="68" t="s">
        <v>8</v>
      </c>
      <c r="B23" s="69">
        <v>120572160.3</v>
      </c>
      <c r="C23" s="70">
        <v>8698107.8599999994</v>
      </c>
      <c r="D23" s="70">
        <v>8715695.4499999993</v>
      </c>
      <c r="E23" s="71">
        <f t="shared" si="1"/>
        <v>17413803.309999999</v>
      </c>
      <c r="G23" s="75"/>
    </row>
    <row r="24" spans="1:8" s="46" customFormat="1" ht="55.5" customHeight="1" thickBot="1" x14ac:dyDescent="0.3">
      <c r="A24" s="7" t="s">
        <v>9</v>
      </c>
      <c r="B24" s="11">
        <f>+B25+B26+B27+B28+B29+B30+B31+B32+B33</f>
        <v>282003711</v>
      </c>
      <c r="C24" s="11">
        <f>SUM(C25:C33)</f>
        <v>4053743.48</v>
      </c>
      <c r="D24" s="11">
        <f>SUM(D25:D33)</f>
        <v>3725579.08</v>
      </c>
      <c r="E24" s="29">
        <f t="shared" ref="E24:E30" si="2">SUM(C24:D24)</f>
        <v>7779322.5600000005</v>
      </c>
      <c r="G24" s="75"/>
    </row>
    <row r="25" spans="1:8" s="46" customFormat="1" ht="32.25" customHeight="1" x14ac:dyDescent="0.25">
      <c r="A25" s="45" t="s">
        <v>10</v>
      </c>
      <c r="B25" s="16">
        <v>31285792</v>
      </c>
      <c r="C25" s="26">
        <v>2880027.17</v>
      </c>
      <c r="D25" s="26">
        <v>1533781.6100000003</v>
      </c>
      <c r="E25" s="35">
        <f t="shared" si="2"/>
        <v>4413808.78</v>
      </c>
      <c r="G25" s="75"/>
    </row>
    <row r="26" spans="1:8" s="46" customFormat="1" ht="53.45" customHeight="1" x14ac:dyDescent="0.25">
      <c r="A26" s="47" t="s">
        <v>11</v>
      </c>
      <c r="B26" s="12">
        <v>4750000</v>
      </c>
      <c r="C26" s="22">
        <v>0</v>
      </c>
      <c r="D26" s="22">
        <v>0</v>
      </c>
      <c r="E26" s="36">
        <f t="shared" si="2"/>
        <v>0</v>
      </c>
      <c r="G26" s="75"/>
    </row>
    <row r="27" spans="1:8" s="46" customFormat="1" ht="36.75" customHeight="1" x14ac:dyDescent="0.25">
      <c r="A27" s="47" t="s">
        <v>12</v>
      </c>
      <c r="B27" s="12">
        <v>7599999</v>
      </c>
      <c r="C27" s="22">
        <v>0</v>
      </c>
      <c r="D27" s="27">
        <v>1053150</v>
      </c>
      <c r="E27" s="40">
        <f t="shared" si="2"/>
        <v>1053150</v>
      </c>
      <c r="G27" s="75"/>
    </row>
    <row r="28" spans="1:8" s="46" customFormat="1" ht="41.25" customHeight="1" x14ac:dyDescent="0.25">
      <c r="A28" s="47" t="s">
        <v>13</v>
      </c>
      <c r="B28" s="12">
        <v>1500000</v>
      </c>
      <c r="C28" s="22">
        <v>0</v>
      </c>
      <c r="D28" s="27">
        <v>400000</v>
      </c>
      <c r="E28" s="40">
        <f t="shared" si="2"/>
        <v>400000</v>
      </c>
      <c r="G28" s="75"/>
    </row>
    <row r="29" spans="1:8" s="46" customFormat="1" ht="50.25" customHeight="1" x14ac:dyDescent="0.25">
      <c r="A29" s="47" t="s">
        <v>14</v>
      </c>
      <c r="B29" s="12">
        <v>28647284</v>
      </c>
      <c r="C29" s="27">
        <v>1173716.31</v>
      </c>
      <c r="D29" s="27">
        <v>738647.47</v>
      </c>
      <c r="E29" s="40">
        <f t="shared" si="2"/>
        <v>1912363.78</v>
      </c>
      <c r="G29" s="75"/>
      <c r="H29" s="76"/>
    </row>
    <row r="30" spans="1:8" s="46" customFormat="1" ht="32.25" customHeight="1" x14ac:dyDescent="0.25">
      <c r="A30" s="47" t="s">
        <v>15</v>
      </c>
      <c r="B30" s="12">
        <v>19159476</v>
      </c>
      <c r="C30" s="22">
        <v>0</v>
      </c>
      <c r="D30" s="22">
        <v>0</v>
      </c>
      <c r="E30" s="36">
        <f t="shared" si="2"/>
        <v>0</v>
      </c>
      <c r="G30" s="75"/>
    </row>
    <row r="31" spans="1:8" s="46" customFormat="1" ht="78.599999999999994" customHeight="1" x14ac:dyDescent="0.25">
      <c r="A31" s="47" t="s">
        <v>16</v>
      </c>
      <c r="B31" s="12">
        <v>11927558</v>
      </c>
      <c r="C31" s="22">
        <v>0</v>
      </c>
      <c r="D31" s="22">
        <v>0</v>
      </c>
      <c r="E31" s="36">
        <f t="shared" ref="E31:E32" si="3">SUM(C31:D31)</f>
        <v>0</v>
      </c>
      <c r="G31" s="75"/>
    </row>
    <row r="32" spans="1:8" s="46" customFormat="1" ht="61.15" customHeight="1" x14ac:dyDescent="0.25">
      <c r="A32" s="47" t="s">
        <v>78</v>
      </c>
      <c r="B32" s="12">
        <v>161133602</v>
      </c>
      <c r="C32" s="22">
        <v>0</v>
      </c>
      <c r="D32" s="22">
        <v>0</v>
      </c>
      <c r="E32" s="36">
        <f t="shared" si="3"/>
        <v>0</v>
      </c>
      <c r="G32" s="75"/>
    </row>
    <row r="33" spans="1:7" s="46" customFormat="1" ht="53.45" customHeight="1" thickBot="1" x14ac:dyDescent="0.3">
      <c r="A33" s="48" t="s">
        <v>17</v>
      </c>
      <c r="B33" s="17">
        <v>16000000</v>
      </c>
      <c r="C33" s="30">
        <v>0</v>
      </c>
      <c r="D33" s="30">
        <v>0</v>
      </c>
      <c r="E33" s="37">
        <f>SUM(C33:D33)</f>
        <v>0</v>
      </c>
      <c r="G33" s="75"/>
    </row>
    <row r="34" spans="1:7" s="46" customFormat="1" ht="48" customHeight="1" thickBot="1" x14ac:dyDescent="0.3">
      <c r="A34" s="7" t="s">
        <v>18</v>
      </c>
      <c r="B34" s="11">
        <f>+B35+B36+B37+B38+B39+B40+B41+B43</f>
        <v>211687754</v>
      </c>
      <c r="C34" s="55">
        <f>SUM(C35:C43)</f>
        <v>0</v>
      </c>
      <c r="D34" s="55">
        <f>SUM(D35:D43)</f>
        <v>0</v>
      </c>
      <c r="E34" s="63">
        <f>SUM(C34:D34)</f>
        <v>0</v>
      </c>
      <c r="G34" s="75"/>
    </row>
    <row r="35" spans="1:7" s="46" customFormat="1" ht="63" customHeight="1" x14ac:dyDescent="0.25">
      <c r="A35" s="45" t="s">
        <v>19</v>
      </c>
      <c r="B35" s="16">
        <v>128279514</v>
      </c>
      <c r="C35" s="31">
        <v>0</v>
      </c>
      <c r="D35" s="31">
        <v>0</v>
      </c>
      <c r="E35" s="38">
        <f>SUM(C35:D35)</f>
        <v>0</v>
      </c>
      <c r="G35" s="75"/>
    </row>
    <row r="36" spans="1:7" s="46" customFormat="1" ht="41.25" customHeight="1" x14ac:dyDescent="0.25">
      <c r="A36" s="47" t="s">
        <v>20</v>
      </c>
      <c r="B36" s="12">
        <v>3577000</v>
      </c>
      <c r="C36" s="22">
        <v>0</v>
      </c>
      <c r="D36" s="22">
        <v>0</v>
      </c>
      <c r="E36" s="38">
        <f t="shared" ref="E36:E42" si="4">SUM(C36:D36)</f>
        <v>0</v>
      </c>
      <c r="G36" s="75"/>
    </row>
    <row r="37" spans="1:7" s="46" customFormat="1" ht="54" customHeight="1" x14ac:dyDescent="0.25">
      <c r="A37" s="47" t="s">
        <v>21</v>
      </c>
      <c r="B37" s="12">
        <v>1031000</v>
      </c>
      <c r="C37" s="22">
        <v>0</v>
      </c>
      <c r="D37" s="22">
        <v>0</v>
      </c>
      <c r="E37" s="38">
        <f t="shared" si="4"/>
        <v>0</v>
      </c>
      <c r="G37" s="75"/>
    </row>
    <row r="38" spans="1:7" s="46" customFormat="1" ht="50.25" customHeight="1" x14ac:dyDescent="0.25">
      <c r="A38" s="47" t="s">
        <v>22</v>
      </c>
      <c r="B38" s="12">
        <v>38164201</v>
      </c>
      <c r="C38" s="22">
        <v>0</v>
      </c>
      <c r="D38" s="22">
        <v>0</v>
      </c>
      <c r="E38" s="38">
        <f t="shared" si="4"/>
        <v>0</v>
      </c>
      <c r="G38" s="75"/>
    </row>
    <row r="39" spans="1:7" s="46" customFormat="1" ht="60" customHeight="1" x14ac:dyDescent="0.25">
      <c r="A39" s="47" t="s">
        <v>23</v>
      </c>
      <c r="B39" s="12">
        <v>1600000</v>
      </c>
      <c r="C39" s="22">
        <v>0</v>
      </c>
      <c r="D39" s="22">
        <v>0</v>
      </c>
      <c r="E39" s="38">
        <f t="shared" si="4"/>
        <v>0</v>
      </c>
      <c r="G39" s="75"/>
    </row>
    <row r="40" spans="1:7" s="46" customFormat="1" ht="60.75" customHeight="1" x14ac:dyDescent="0.25">
      <c r="A40" s="47" t="s">
        <v>24</v>
      </c>
      <c r="B40" s="22">
        <v>0</v>
      </c>
      <c r="C40" s="22">
        <v>0</v>
      </c>
      <c r="D40" s="22">
        <v>0</v>
      </c>
      <c r="E40" s="38">
        <f t="shared" si="4"/>
        <v>0</v>
      </c>
      <c r="G40" s="75"/>
    </row>
    <row r="41" spans="1:7" s="46" customFormat="1" ht="66.599999999999994" customHeight="1" x14ac:dyDescent="0.25">
      <c r="A41" s="47" t="s">
        <v>25</v>
      </c>
      <c r="B41" s="12">
        <v>17614490</v>
      </c>
      <c r="C41" s="22">
        <v>0</v>
      </c>
      <c r="D41" s="22">
        <v>0</v>
      </c>
      <c r="E41" s="38">
        <f t="shared" si="4"/>
        <v>0</v>
      </c>
      <c r="G41" s="75"/>
    </row>
    <row r="42" spans="1:7" s="46" customFormat="1" ht="71.45" customHeight="1" x14ac:dyDescent="0.25">
      <c r="A42" s="47" t="s">
        <v>71</v>
      </c>
      <c r="B42" s="34">
        <v>0</v>
      </c>
      <c r="C42" s="22">
        <v>0</v>
      </c>
      <c r="D42" s="22">
        <v>0</v>
      </c>
      <c r="E42" s="38">
        <f t="shared" si="4"/>
        <v>0</v>
      </c>
      <c r="G42" s="75"/>
    </row>
    <row r="43" spans="1:7" s="46" customFormat="1" ht="45.75" customHeight="1" thickBot="1" x14ac:dyDescent="0.3">
      <c r="A43" s="49" t="s">
        <v>26</v>
      </c>
      <c r="B43" s="17">
        <v>21421549</v>
      </c>
      <c r="C43" s="33">
        <v>0</v>
      </c>
      <c r="D43" s="33">
        <v>0</v>
      </c>
      <c r="E43" s="36">
        <f>SUM(C43:D43)</f>
        <v>0</v>
      </c>
      <c r="G43" s="75"/>
    </row>
    <row r="44" spans="1:7" s="46" customFormat="1" ht="52.15" customHeight="1" thickBot="1" x14ac:dyDescent="0.3">
      <c r="A44" s="7" t="s">
        <v>27</v>
      </c>
      <c r="B44" s="11">
        <f>+B45+B50</f>
        <v>518154309</v>
      </c>
      <c r="C44" s="11">
        <f>SUM(C45:C51)</f>
        <v>31670708.16</v>
      </c>
      <c r="D44" s="11">
        <f>SUM(D45:D51)</f>
        <v>46856728.070000008</v>
      </c>
      <c r="E44" s="29">
        <f>SUM(C44:D44)</f>
        <v>78527436.230000004</v>
      </c>
      <c r="G44" s="75"/>
    </row>
    <row r="45" spans="1:7" s="46" customFormat="1" ht="61.5" customHeight="1" x14ac:dyDescent="0.25">
      <c r="A45" s="45" t="s">
        <v>28</v>
      </c>
      <c r="B45" s="16">
        <v>517504309</v>
      </c>
      <c r="C45" s="16">
        <v>31670708.16</v>
      </c>
      <c r="D45" s="16">
        <v>46856728.070000008</v>
      </c>
      <c r="E45" s="35">
        <f>SUM(C45:D45)</f>
        <v>78527436.230000004</v>
      </c>
      <c r="G45" s="75"/>
    </row>
    <row r="46" spans="1:7" s="46" customFormat="1" ht="65.45" customHeight="1" x14ac:dyDescent="0.25">
      <c r="A46" s="47" t="s">
        <v>29</v>
      </c>
      <c r="B46" s="30">
        <v>0</v>
      </c>
      <c r="C46" s="30">
        <v>0</v>
      </c>
      <c r="D46" s="30">
        <v>0</v>
      </c>
      <c r="E46" s="36">
        <f>SUM(C46:D46)</f>
        <v>0</v>
      </c>
      <c r="G46" s="75"/>
    </row>
    <row r="47" spans="1:7" s="46" customFormat="1" ht="65.45" customHeight="1" x14ac:dyDescent="0.25">
      <c r="A47" s="47" t="s">
        <v>30</v>
      </c>
      <c r="B47" s="30">
        <v>0</v>
      </c>
      <c r="C47" s="30">
        <v>0</v>
      </c>
      <c r="D47" s="30">
        <v>0</v>
      </c>
      <c r="E47" s="36">
        <f t="shared" ref="E47:E50" si="5">SUM(C47:D47)</f>
        <v>0</v>
      </c>
      <c r="G47" s="75"/>
    </row>
    <row r="48" spans="1:7" s="46" customFormat="1" ht="67.900000000000006" customHeight="1" x14ac:dyDescent="0.25">
      <c r="A48" s="47" t="s">
        <v>31</v>
      </c>
      <c r="B48" s="30">
        <v>0</v>
      </c>
      <c r="C48" s="30">
        <v>0</v>
      </c>
      <c r="D48" s="30">
        <v>0</v>
      </c>
      <c r="E48" s="36">
        <f t="shared" si="5"/>
        <v>0</v>
      </c>
      <c r="G48" s="75"/>
    </row>
    <row r="49" spans="1:7" s="46" customFormat="1" ht="67.150000000000006" customHeight="1" x14ac:dyDescent="0.25">
      <c r="A49" s="47" t="s">
        <v>32</v>
      </c>
      <c r="B49" s="22">
        <v>0</v>
      </c>
      <c r="C49" s="22">
        <v>0</v>
      </c>
      <c r="D49" s="22">
        <v>0</v>
      </c>
      <c r="E49" s="36">
        <f t="shared" si="5"/>
        <v>0</v>
      </c>
      <c r="G49" s="75"/>
    </row>
    <row r="50" spans="1:7" s="46" customFormat="1" ht="54.6" customHeight="1" x14ac:dyDescent="0.25">
      <c r="A50" s="47" t="s">
        <v>33</v>
      </c>
      <c r="B50" s="12">
        <v>650000</v>
      </c>
      <c r="C50" s="30">
        <v>0</v>
      </c>
      <c r="D50" s="30">
        <v>0</v>
      </c>
      <c r="E50" s="36">
        <f t="shared" si="5"/>
        <v>0</v>
      </c>
      <c r="G50" s="75"/>
    </row>
    <row r="51" spans="1:7" s="46" customFormat="1" ht="64.900000000000006" customHeight="1" thickBot="1" x14ac:dyDescent="0.3">
      <c r="A51" s="48" t="s">
        <v>34</v>
      </c>
      <c r="B51" s="30">
        <v>0</v>
      </c>
      <c r="C51" s="30">
        <v>0</v>
      </c>
      <c r="D51" s="30">
        <v>0</v>
      </c>
      <c r="E51" s="37">
        <f>SUM(C51:D51)</f>
        <v>0</v>
      </c>
      <c r="G51" s="75"/>
    </row>
    <row r="52" spans="1:7" s="46" customFormat="1" ht="54.75" customHeight="1" thickBot="1" x14ac:dyDescent="0.3">
      <c r="A52" s="7" t="s">
        <v>35</v>
      </c>
      <c r="B52" s="55">
        <v>0</v>
      </c>
      <c r="C52" s="55">
        <f>SUM(C53:C59)</f>
        <v>0</v>
      </c>
      <c r="D52" s="55">
        <f>SUM(D53:D59)</f>
        <v>0</v>
      </c>
      <c r="E52" s="56">
        <f>SUM(C52:D52)</f>
        <v>0</v>
      </c>
      <c r="G52" s="75"/>
    </row>
    <row r="53" spans="1:7" s="46" customFormat="1" ht="59.25" customHeight="1" x14ac:dyDescent="0.25">
      <c r="A53" s="45" t="s">
        <v>36</v>
      </c>
      <c r="B53" s="32">
        <v>0</v>
      </c>
      <c r="C53" s="32">
        <v>0</v>
      </c>
      <c r="D53" s="32">
        <v>0</v>
      </c>
      <c r="E53" s="38">
        <f>SUM(C53:D53)</f>
        <v>0</v>
      </c>
      <c r="G53" s="75"/>
    </row>
    <row r="54" spans="1:7" s="46" customFormat="1" ht="68.25" customHeight="1" x14ac:dyDescent="0.25">
      <c r="A54" s="47" t="s">
        <v>37</v>
      </c>
      <c r="B54" s="30">
        <v>0</v>
      </c>
      <c r="C54" s="30">
        <v>0</v>
      </c>
      <c r="D54" s="30">
        <v>0</v>
      </c>
      <c r="E54" s="38">
        <f t="shared" ref="E54:E58" si="6">SUM(C54:D54)</f>
        <v>0</v>
      </c>
      <c r="G54" s="75"/>
    </row>
    <row r="55" spans="1:7" s="46" customFormat="1" ht="68.25" customHeight="1" x14ac:dyDescent="0.25">
      <c r="A55" s="47" t="s">
        <v>38</v>
      </c>
      <c r="B55" s="30">
        <v>0</v>
      </c>
      <c r="C55" s="30">
        <v>0</v>
      </c>
      <c r="D55" s="30">
        <v>0</v>
      </c>
      <c r="E55" s="38">
        <f t="shared" si="6"/>
        <v>0</v>
      </c>
      <c r="G55" s="75"/>
    </row>
    <row r="56" spans="1:7" s="46" customFormat="1" ht="64.150000000000006" customHeight="1" x14ac:dyDescent="0.25">
      <c r="A56" s="47" t="s">
        <v>39</v>
      </c>
      <c r="B56" s="30">
        <v>0</v>
      </c>
      <c r="C56" s="30">
        <v>0</v>
      </c>
      <c r="D56" s="30">
        <v>0</v>
      </c>
      <c r="E56" s="38">
        <f t="shared" si="6"/>
        <v>0</v>
      </c>
      <c r="G56" s="75"/>
    </row>
    <row r="57" spans="1:7" s="46" customFormat="1" ht="73.900000000000006" customHeight="1" x14ac:dyDescent="0.25">
      <c r="A57" s="47" t="s">
        <v>40</v>
      </c>
      <c r="B57" s="30">
        <v>0</v>
      </c>
      <c r="C57" s="30">
        <v>0</v>
      </c>
      <c r="D57" s="30">
        <v>0</v>
      </c>
      <c r="E57" s="38">
        <f t="shared" si="6"/>
        <v>0</v>
      </c>
      <c r="G57" s="75"/>
    </row>
    <row r="58" spans="1:7" s="46" customFormat="1" ht="57" customHeight="1" x14ac:dyDescent="0.25">
      <c r="A58" s="47" t="s">
        <v>41</v>
      </c>
      <c r="B58" s="30">
        <v>0</v>
      </c>
      <c r="C58" s="30">
        <v>0</v>
      </c>
      <c r="D58" s="30">
        <v>0</v>
      </c>
      <c r="E58" s="38">
        <f t="shared" si="6"/>
        <v>0</v>
      </c>
      <c r="G58" s="75"/>
    </row>
    <row r="59" spans="1:7" s="46" customFormat="1" ht="69" customHeight="1" thickBot="1" x14ac:dyDescent="0.3">
      <c r="A59" s="48" t="s">
        <v>42</v>
      </c>
      <c r="B59" s="30">
        <v>0</v>
      </c>
      <c r="C59" s="30">
        <v>0</v>
      </c>
      <c r="D59" s="30">
        <v>0</v>
      </c>
      <c r="E59" s="39">
        <f>SUM(C59:D59)</f>
        <v>0</v>
      </c>
      <c r="G59" s="75"/>
    </row>
    <row r="60" spans="1:7" s="46" customFormat="1" ht="63" customHeight="1" thickBot="1" x14ac:dyDescent="0.3">
      <c r="A60" s="7" t="s">
        <v>43</v>
      </c>
      <c r="B60" s="11">
        <f>+B61+B62+B63+B64+B65+B66+B68</f>
        <v>60274183</v>
      </c>
      <c r="C60" s="55">
        <f>SUM(C61:C69)</f>
        <v>0</v>
      </c>
      <c r="D60" s="55">
        <f>SUM(D61:D69)</f>
        <v>0</v>
      </c>
      <c r="E60" s="56">
        <f>SUM(C60:D60)</f>
        <v>0</v>
      </c>
      <c r="G60" s="75"/>
    </row>
    <row r="61" spans="1:7" s="46" customFormat="1" ht="40.5" customHeight="1" x14ac:dyDescent="0.25">
      <c r="A61" s="45" t="s">
        <v>44</v>
      </c>
      <c r="B61" s="16">
        <v>5891879</v>
      </c>
      <c r="C61" s="31">
        <v>0</v>
      </c>
      <c r="D61" s="31">
        <v>0</v>
      </c>
      <c r="E61" s="36">
        <f>SUM(C61:D61)</f>
        <v>0</v>
      </c>
      <c r="G61" s="75"/>
    </row>
    <row r="62" spans="1:7" s="46" customFormat="1" ht="62.45" customHeight="1" x14ac:dyDescent="0.25">
      <c r="A62" s="47" t="s">
        <v>45</v>
      </c>
      <c r="B62" s="12">
        <v>795900</v>
      </c>
      <c r="C62" s="30">
        <v>0</v>
      </c>
      <c r="D62" s="30">
        <v>0</v>
      </c>
      <c r="E62" s="36">
        <f t="shared" ref="E62:E69" si="7">SUM(C62:D62)</f>
        <v>0</v>
      </c>
      <c r="G62" s="75"/>
    </row>
    <row r="63" spans="1:7" s="46" customFormat="1" ht="60" customHeight="1" x14ac:dyDescent="0.25">
      <c r="A63" s="47" t="s">
        <v>46</v>
      </c>
      <c r="B63" s="12">
        <v>1500000</v>
      </c>
      <c r="C63" s="30">
        <v>0</v>
      </c>
      <c r="D63" s="30">
        <v>0</v>
      </c>
      <c r="E63" s="36">
        <f t="shared" si="7"/>
        <v>0</v>
      </c>
      <c r="G63" s="75"/>
    </row>
    <row r="64" spans="1:7" s="46" customFormat="1" ht="60" customHeight="1" x14ac:dyDescent="0.25">
      <c r="A64" s="47" t="s">
        <v>47</v>
      </c>
      <c r="B64" s="12">
        <v>50828145</v>
      </c>
      <c r="C64" s="30">
        <v>0</v>
      </c>
      <c r="D64" s="30">
        <v>0</v>
      </c>
      <c r="E64" s="36">
        <f t="shared" si="7"/>
        <v>0</v>
      </c>
      <c r="G64" s="75"/>
    </row>
    <row r="65" spans="1:7" s="46" customFormat="1" ht="52.9" customHeight="1" x14ac:dyDescent="0.25">
      <c r="A65" s="47" t="s">
        <v>48</v>
      </c>
      <c r="B65" s="12">
        <v>1058259</v>
      </c>
      <c r="C65" s="22">
        <v>0</v>
      </c>
      <c r="D65" s="22">
        <v>0</v>
      </c>
      <c r="E65" s="36">
        <f t="shared" si="7"/>
        <v>0</v>
      </c>
      <c r="G65" s="75"/>
    </row>
    <row r="66" spans="1:7" s="46" customFormat="1" ht="57.75" customHeight="1" x14ac:dyDescent="0.25">
      <c r="A66" s="47" t="s">
        <v>49</v>
      </c>
      <c r="B66" s="12">
        <v>100000</v>
      </c>
      <c r="C66" s="30">
        <v>0</v>
      </c>
      <c r="D66" s="30">
        <v>0</v>
      </c>
      <c r="E66" s="36">
        <f t="shared" si="7"/>
        <v>0</v>
      </c>
      <c r="G66" s="75"/>
    </row>
    <row r="67" spans="1:7" s="46" customFormat="1" ht="60" customHeight="1" x14ac:dyDescent="0.25">
      <c r="A67" s="47" t="s">
        <v>76</v>
      </c>
      <c r="B67" s="8">
        <v>0</v>
      </c>
      <c r="C67" s="30">
        <v>0</v>
      </c>
      <c r="D67" s="30">
        <v>0</v>
      </c>
      <c r="E67" s="36">
        <f t="shared" si="7"/>
        <v>0</v>
      </c>
      <c r="G67" s="75"/>
    </row>
    <row r="68" spans="1:7" s="46" customFormat="1" ht="44.25" customHeight="1" x14ac:dyDescent="0.25">
      <c r="A68" s="47" t="s">
        <v>50</v>
      </c>
      <c r="B68" s="12">
        <v>100000</v>
      </c>
      <c r="C68" s="30">
        <v>0</v>
      </c>
      <c r="D68" s="30">
        <v>0</v>
      </c>
      <c r="E68" s="36">
        <f t="shared" si="7"/>
        <v>0</v>
      </c>
      <c r="G68" s="75"/>
    </row>
    <row r="69" spans="1:7" s="46" customFormat="1" ht="70.900000000000006" customHeight="1" thickBot="1" x14ac:dyDescent="0.3">
      <c r="A69" s="48" t="s">
        <v>51</v>
      </c>
      <c r="B69" s="34">
        <v>0</v>
      </c>
      <c r="C69" s="30">
        <v>0</v>
      </c>
      <c r="D69" s="30">
        <v>0</v>
      </c>
      <c r="E69" s="36">
        <f t="shared" si="7"/>
        <v>0</v>
      </c>
      <c r="G69" s="75"/>
    </row>
    <row r="70" spans="1:7" s="46" customFormat="1" ht="40.5" customHeight="1" thickBot="1" x14ac:dyDescent="0.3">
      <c r="A70" s="7" t="s">
        <v>52</v>
      </c>
      <c r="B70" s="11">
        <f>+B71</f>
        <v>600000</v>
      </c>
      <c r="C70" s="55">
        <f>SUM(C71:C74)</f>
        <v>0</v>
      </c>
      <c r="D70" s="55">
        <f>SUM(D71:D74)</f>
        <v>0</v>
      </c>
      <c r="E70" s="56">
        <f>SUM(C70:D70)</f>
        <v>0</v>
      </c>
      <c r="G70" s="75"/>
    </row>
    <row r="71" spans="1:7" s="46" customFormat="1" ht="56.25" customHeight="1" x14ac:dyDescent="0.25">
      <c r="A71" s="45" t="s">
        <v>53</v>
      </c>
      <c r="B71" s="16">
        <v>600000</v>
      </c>
      <c r="C71" s="32">
        <v>0</v>
      </c>
      <c r="D71" s="32">
        <v>0</v>
      </c>
      <c r="E71" s="38">
        <f>SUM(C71:D71)</f>
        <v>0</v>
      </c>
      <c r="G71" s="75"/>
    </row>
    <row r="72" spans="1:7" s="46" customFormat="1" ht="45" customHeight="1" x14ac:dyDescent="0.25">
      <c r="A72" s="47" t="s">
        <v>54</v>
      </c>
      <c r="B72" s="22">
        <v>0</v>
      </c>
      <c r="C72" s="30">
        <v>0</v>
      </c>
      <c r="D72" s="30">
        <v>0</v>
      </c>
      <c r="E72" s="38">
        <f t="shared" ref="E72:E74" si="8">SUM(C72:D72)</f>
        <v>0</v>
      </c>
      <c r="G72" s="75"/>
    </row>
    <row r="73" spans="1:7" s="46" customFormat="1" ht="56.45" customHeight="1" x14ac:dyDescent="0.25">
      <c r="A73" s="47" t="s">
        <v>55</v>
      </c>
      <c r="B73" s="22">
        <v>0</v>
      </c>
      <c r="C73" s="30">
        <v>0</v>
      </c>
      <c r="D73" s="30">
        <v>0</v>
      </c>
      <c r="E73" s="38">
        <f t="shared" si="8"/>
        <v>0</v>
      </c>
      <c r="G73" s="75"/>
    </row>
    <row r="74" spans="1:7" s="46" customFormat="1" ht="85.9" customHeight="1" thickBot="1" x14ac:dyDescent="0.3">
      <c r="A74" s="48" t="s">
        <v>72</v>
      </c>
      <c r="B74" s="30">
        <v>0</v>
      </c>
      <c r="C74" s="30">
        <v>0</v>
      </c>
      <c r="D74" s="30">
        <v>0</v>
      </c>
      <c r="E74" s="38">
        <f t="shared" si="8"/>
        <v>0</v>
      </c>
      <c r="G74" s="75"/>
    </row>
    <row r="75" spans="1:7" s="46" customFormat="1" ht="58.5" customHeight="1" thickBot="1" x14ac:dyDescent="0.3">
      <c r="A75" s="7" t="s">
        <v>85</v>
      </c>
      <c r="B75" s="55">
        <v>0</v>
      </c>
      <c r="C75" s="55">
        <f>SUM(C76:C77)</f>
        <v>0</v>
      </c>
      <c r="D75" s="55">
        <f>SUM(D76:D77)</f>
        <v>0</v>
      </c>
      <c r="E75" s="56">
        <f t="shared" ref="E75:E88" si="9">SUM(C75:D75)</f>
        <v>0</v>
      </c>
      <c r="G75" s="75"/>
    </row>
    <row r="76" spans="1:7" s="46" customFormat="1" ht="53.25" customHeight="1" x14ac:dyDescent="0.25">
      <c r="A76" s="45" t="s">
        <v>75</v>
      </c>
      <c r="B76" s="31">
        <v>0</v>
      </c>
      <c r="C76" s="32">
        <v>0</v>
      </c>
      <c r="D76" s="32">
        <v>0</v>
      </c>
      <c r="E76" s="38">
        <f t="shared" si="9"/>
        <v>0</v>
      </c>
      <c r="G76" s="75"/>
    </row>
    <row r="77" spans="1:7" s="46" customFormat="1" ht="75.599999999999994" customHeight="1" thickBot="1" x14ac:dyDescent="0.3">
      <c r="A77" s="48" t="s">
        <v>56</v>
      </c>
      <c r="B77" s="30">
        <v>0</v>
      </c>
      <c r="C77" s="30">
        <v>0</v>
      </c>
      <c r="D77" s="30">
        <v>0</v>
      </c>
      <c r="E77" s="41">
        <f t="shared" si="9"/>
        <v>0</v>
      </c>
      <c r="G77" s="75"/>
    </row>
    <row r="78" spans="1:7" s="46" customFormat="1" ht="42" customHeight="1" thickBot="1" x14ac:dyDescent="0.3">
      <c r="A78" s="7" t="s">
        <v>57</v>
      </c>
      <c r="B78" s="55">
        <v>0</v>
      </c>
      <c r="C78" s="55">
        <f>SUM(C79:C81)</f>
        <v>0</v>
      </c>
      <c r="D78" s="55">
        <f>SUM(D79:D81)</f>
        <v>0</v>
      </c>
      <c r="E78" s="56">
        <f t="shared" si="9"/>
        <v>0</v>
      </c>
      <c r="G78" s="75"/>
    </row>
    <row r="79" spans="1:7" s="46" customFormat="1" ht="55.5" customHeight="1" x14ac:dyDescent="0.25">
      <c r="A79" s="45" t="s">
        <v>58</v>
      </c>
      <c r="B79" s="31">
        <v>0</v>
      </c>
      <c r="C79" s="32">
        <v>0</v>
      </c>
      <c r="D79" s="32">
        <v>0</v>
      </c>
      <c r="E79" s="41">
        <f t="shared" si="9"/>
        <v>0</v>
      </c>
      <c r="G79" s="75"/>
    </row>
    <row r="80" spans="1:7" s="46" customFormat="1" ht="52.15" customHeight="1" x14ac:dyDescent="0.25">
      <c r="A80" s="47" t="s">
        <v>73</v>
      </c>
      <c r="B80" s="22">
        <v>0</v>
      </c>
      <c r="C80" s="30">
        <v>0</v>
      </c>
      <c r="D80" s="30">
        <v>0</v>
      </c>
      <c r="E80" s="36">
        <f t="shared" si="9"/>
        <v>0</v>
      </c>
      <c r="G80" s="75"/>
    </row>
    <row r="81" spans="1:7" s="46" customFormat="1" ht="69" customHeight="1" thickBot="1" x14ac:dyDescent="0.3">
      <c r="A81" s="48" t="s">
        <v>59</v>
      </c>
      <c r="B81" s="32">
        <v>0</v>
      </c>
      <c r="C81" s="30">
        <v>0</v>
      </c>
      <c r="D81" s="30">
        <v>0</v>
      </c>
      <c r="E81" s="41">
        <f t="shared" si="9"/>
        <v>0</v>
      </c>
      <c r="G81" s="75"/>
    </row>
    <row r="82" spans="1:7" s="46" customFormat="1" ht="41.25" customHeight="1" thickBot="1" x14ac:dyDescent="0.3">
      <c r="A82" s="57" t="s">
        <v>74</v>
      </c>
      <c r="B82" s="58">
        <f t="shared" ref="B82" si="10">+B18+B24+B34+B44+B60+B70</f>
        <v>2184597781</v>
      </c>
      <c r="C82" s="58">
        <f>+C18+C24+C34+C44+C52+C60+C70+C75+C78</f>
        <v>103251874.17</v>
      </c>
      <c r="D82" s="58">
        <f>+D18+D24+D34+D44+C52+D60+D70+D75+D78</f>
        <v>118204650.60000001</v>
      </c>
      <c r="E82" s="77">
        <f t="shared" si="9"/>
        <v>221456524.77000001</v>
      </c>
      <c r="G82" s="75"/>
    </row>
    <row r="83" spans="1:7" s="46" customFormat="1" ht="47.25" customHeight="1" thickBot="1" x14ac:dyDescent="0.3">
      <c r="A83" s="7" t="s">
        <v>60</v>
      </c>
      <c r="B83" s="60">
        <v>0</v>
      </c>
      <c r="C83" s="60">
        <f>+C84+C87+C90</f>
        <v>0</v>
      </c>
      <c r="D83" s="60">
        <f>+D84+D87+D90</f>
        <v>0</v>
      </c>
      <c r="E83" s="78">
        <f t="shared" si="9"/>
        <v>0</v>
      </c>
      <c r="G83" s="75"/>
    </row>
    <row r="84" spans="1:7" s="46" customFormat="1" ht="48.75" customHeight="1" thickBot="1" x14ac:dyDescent="0.3">
      <c r="A84" s="7" t="s">
        <v>61</v>
      </c>
      <c r="B84" s="60">
        <v>0</v>
      </c>
      <c r="C84" s="60">
        <f>SUM(C85:C86)</f>
        <v>0</v>
      </c>
      <c r="D84" s="60">
        <f>SUM(D85:D86)</f>
        <v>0</v>
      </c>
      <c r="E84" s="59">
        <f t="shared" si="9"/>
        <v>0</v>
      </c>
      <c r="G84" s="75"/>
    </row>
    <row r="85" spans="1:7" s="46" customFormat="1" ht="62.45" customHeight="1" x14ac:dyDescent="0.25">
      <c r="A85" s="45" t="s">
        <v>62</v>
      </c>
      <c r="B85" s="31">
        <v>0</v>
      </c>
      <c r="C85" s="31">
        <v>0</v>
      </c>
      <c r="D85" s="31">
        <v>0</v>
      </c>
      <c r="E85" s="42">
        <f t="shared" si="9"/>
        <v>0</v>
      </c>
      <c r="G85" s="75"/>
    </row>
    <row r="86" spans="1:7" s="46" customFormat="1" ht="62.25" customHeight="1" thickBot="1" x14ac:dyDescent="0.3">
      <c r="A86" s="48" t="s">
        <v>63</v>
      </c>
      <c r="B86" s="32">
        <v>0</v>
      </c>
      <c r="C86" s="30">
        <v>0</v>
      </c>
      <c r="D86" s="30">
        <v>0</v>
      </c>
      <c r="E86" s="43">
        <f t="shared" si="9"/>
        <v>0</v>
      </c>
      <c r="G86" s="75"/>
    </row>
    <row r="87" spans="1:7" s="46" customFormat="1" ht="50.25" customHeight="1" thickBot="1" x14ac:dyDescent="0.3">
      <c r="A87" s="7" t="s">
        <v>64</v>
      </c>
      <c r="B87" s="60">
        <v>0</v>
      </c>
      <c r="C87" s="60">
        <f>SUM(C88:C89)</f>
        <v>0</v>
      </c>
      <c r="D87" s="60">
        <f>SUM(D88:D89)</f>
        <v>0</v>
      </c>
      <c r="E87" s="59">
        <f t="shared" si="9"/>
        <v>0</v>
      </c>
      <c r="G87" s="75"/>
    </row>
    <row r="88" spans="1:7" s="46" customFormat="1" ht="45.75" customHeight="1" x14ac:dyDescent="0.25">
      <c r="A88" s="45" t="s">
        <v>65</v>
      </c>
      <c r="B88" s="31">
        <v>0</v>
      </c>
      <c r="C88" s="31">
        <v>0</v>
      </c>
      <c r="D88" s="31">
        <v>0</v>
      </c>
      <c r="E88" s="42">
        <f t="shared" si="9"/>
        <v>0</v>
      </c>
      <c r="G88" s="75"/>
    </row>
    <row r="89" spans="1:7" s="46" customFormat="1" ht="53.25" customHeight="1" thickBot="1" x14ac:dyDescent="0.3">
      <c r="A89" s="48" t="s">
        <v>66</v>
      </c>
      <c r="B89" s="30">
        <v>0</v>
      </c>
      <c r="C89" s="30">
        <v>0</v>
      </c>
      <c r="D89" s="30">
        <v>0</v>
      </c>
      <c r="E89" s="44">
        <f t="shared" ref="E89:E92" si="11">SUM(C89:D89)</f>
        <v>0</v>
      </c>
      <c r="G89" s="75"/>
    </row>
    <row r="90" spans="1:7" s="46" customFormat="1" ht="53.25" customHeight="1" thickBot="1" x14ac:dyDescent="0.3">
      <c r="A90" s="7" t="s">
        <v>67</v>
      </c>
      <c r="B90" s="60">
        <v>0</v>
      </c>
      <c r="C90" s="60">
        <f>SUM(C91)</f>
        <v>0</v>
      </c>
      <c r="D90" s="60">
        <f>SUM(D91)</f>
        <v>0</v>
      </c>
      <c r="E90" s="72">
        <f t="shared" si="11"/>
        <v>0</v>
      </c>
      <c r="G90" s="75"/>
    </row>
    <row r="91" spans="1:7" s="46" customFormat="1" ht="60.6" customHeight="1" thickBot="1" x14ac:dyDescent="0.3">
      <c r="A91" s="50" t="s">
        <v>68</v>
      </c>
      <c r="B91" s="32">
        <v>0</v>
      </c>
      <c r="C91" s="32">
        <v>0</v>
      </c>
      <c r="D91" s="32">
        <v>0</v>
      </c>
      <c r="E91" s="44">
        <f t="shared" si="11"/>
        <v>0</v>
      </c>
      <c r="G91" s="75"/>
    </row>
    <row r="92" spans="1:7" s="46" customFormat="1" ht="48.75" customHeight="1" thickBot="1" x14ac:dyDescent="0.3">
      <c r="A92" s="7" t="s">
        <v>69</v>
      </c>
      <c r="B92" s="55">
        <v>0</v>
      </c>
      <c r="C92" s="55">
        <f>+C83</f>
        <v>0</v>
      </c>
      <c r="D92" s="55">
        <f>+D83</f>
        <v>0</v>
      </c>
      <c r="E92" s="72">
        <f t="shared" si="11"/>
        <v>0</v>
      </c>
      <c r="G92" s="75"/>
    </row>
    <row r="93" spans="1:7" s="46" customFormat="1" ht="49.5" customHeight="1" thickBot="1" x14ac:dyDescent="0.3">
      <c r="A93" s="61" t="s">
        <v>70</v>
      </c>
      <c r="B93" s="62">
        <f t="shared" ref="B93:C93" si="12">+B82+B92</f>
        <v>2184597781</v>
      </c>
      <c r="C93" s="62">
        <f t="shared" si="12"/>
        <v>103251874.17</v>
      </c>
      <c r="D93" s="62">
        <f t="shared" ref="D93" si="13">+D82+D92</f>
        <v>118204650.60000001</v>
      </c>
      <c r="E93" s="28">
        <f>SUM(C93:D93)</f>
        <v>221456524.77000001</v>
      </c>
      <c r="G93" s="75"/>
    </row>
    <row r="94" spans="1:7" ht="15.75" customHeight="1" x14ac:dyDescent="0.25">
      <c r="A94" s="6"/>
      <c r="B94" s="18"/>
      <c r="C94" s="23"/>
      <c r="D94" s="23"/>
      <c r="E94" s="25"/>
    </row>
    <row r="95" spans="1:7" ht="15.75" customHeight="1" x14ac:dyDescent="0.3">
      <c r="A95" s="85" t="s">
        <v>81</v>
      </c>
      <c r="B95" s="85"/>
      <c r="C95" s="86"/>
      <c r="D95" s="86"/>
      <c r="E95" s="86"/>
    </row>
    <row r="96" spans="1:7" s="46" customFormat="1" ht="27.75" customHeight="1" x14ac:dyDescent="0.25">
      <c r="A96" s="79" t="s">
        <v>82</v>
      </c>
      <c r="B96" s="79"/>
      <c r="C96" s="80"/>
      <c r="D96" s="80"/>
      <c r="E96" s="80"/>
      <c r="G96" s="75"/>
    </row>
    <row r="97" spans="1:7" s="46" customFormat="1" ht="27.75" customHeight="1" x14ac:dyDescent="0.25">
      <c r="A97" s="79" t="s">
        <v>83</v>
      </c>
      <c r="B97" s="79"/>
      <c r="C97" s="80"/>
      <c r="D97" s="80"/>
      <c r="E97" s="80"/>
      <c r="G97" s="75"/>
    </row>
    <row r="98" spans="1:7" ht="57" customHeight="1" x14ac:dyDescent="0.25">
      <c r="A98" s="79" t="s">
        <v>84</v>
      </c>
      <c r="B98" s="79"/>
      <c r="C98" s="80"/>
      <c r="D98" s="80"/>
      <c r="E98" s="80"/>
    </row>
    <row r="99" spans="1:7" ht="48.6" customHeight="1" x14ac:dyDescent="0.3">
      <c r="A99" s="3"/>
      <c r="B99" s="19"/>
      <c r="C99" s="24"/>
      <c r="D99" s="24"/>
    </row>
    <row r="100" spans="1:7" ht="15.75" customHeight="1" x14ac:dyDescent="0.3">
      <c r="A100" s="3"/>
      <c r="B100" s="19"/>
      <c r="C100" s="24"/>
      <c r="D100" s="24"/>
    </row>
    <row r="101" spans="1:7" ht="15.75" customHeight="1" x14ac:dyDescent="0.3">
      <c r="A101" s="3"/>
      <c r="B101" s="19"/>
      <c r="C101" s="24"/>
      <c r="D101" s="24"/>
    </row>
    <row r="102" spans="1:7" ht="15.75" customHeight="1" x14ac:dyDescent="0.25">
      <c r="A102" s="4"/>
      <c r="B102" s="20"/>
      <c r="C102" s="13"/>
      <c r="D102" s="13"/>
    </row>
    <row r="103" spans="1:7" ht="15.75" customHeight="1" x14ac:dyDescent="0.25"/>
    <row r="104" spans="1:7" ht="15.75" customHeight="1" x14ac:dyDescent="0.25"/>
    <row r="105" spans="1:7" ht="15.75" customHeight="1" x14ac:dyDescent="0.25"/>
    <row r="106" spans="1:7" ht="15.75" customHeight="1" x14ac:dyDescent="0.25"/>
    <row r="107" spans="1:7" ht="15.75" customHeight="1" x14ac:dyDescent="0.25"/>
    <row r="108" spans="1:7" ht="15.75" customHeight="1" x14ac:dyDescent="0.25"/>
    <row r="109" spans="1:7" ht="15.75" customHeight="1" x14ac:dyDescent="0.25"/>
    <row r="110" spans="1:7" ht="15.75" customHeight="1" x14ac:dyDescent="0.25"/>
    <row r="111" spans="1:7" ht="15.75" customHeight="1" x14ac:dyDescent="0.25"/>
    <row r="112" spans="1:7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</sheetData>
  <mergeCells count="9">
    <mergeCell ref="A96:E96"/>
    <mergeCell ref="A97:E97"/>
    <mergeCell ref="A98:E98"/>
    <mergeCell ref="A14:E14"/>
    <mergeCell ref="A10:B10"/>
    <mergeCell ref="A11:C11"/>
    <mergeCell ref="A13:E13"/>
    <mergeCell ref="A12:E12"/>
    <mergeCell ref="A95:E95"/>
  </mergeCells>
  <phoneticPr fontId="9" type="noConversion"/>
  <printOptions horizontalCentered="1"/>
  <pageMargins left="3.937007874015748E-2" right="0" top="0.35433070866141736" bottom="0.35433070866141736" header="0" footer="0"/>
  <pageSetup scale="69" fitToHeight="0" orientation="portrait" r:id="rId1"/>
  <ignoredErrors>
    <ignoredError sqref="C52 C60 C70 C75 C87 E19:E20 E23 E27 E21:E22 E24:E26 E28:E33 E35:E43 E45:E51 E53:E59 E61:E69 E71:E74 E76:E77 E79:E81 E85:E86 E88:E9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EJECUCIÓN GASTOS FEBRERO 2026</vt:lpstr>
      <vt:lpstr>'EJECUCIÓN GASTOS FEBRERO 2026'!Área_de_impresión</vt:lpstr>
      <vt:lpstr>'EJECUCIÓN GASTOS FEBRERO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Dpto.  Acceso a la Informacion</cp:lastModifiedBy>
  <cp:lastPrinted>2026-03-16T12:41:11Z</cp:lastPrinted>
  <dcterms:created xsi:type="dcterms:W3CDTF">2018-04-17T18:57:16Z</dcterms:created>
  <dcterms:modified xsi:type="dcterms:W3CDTF">2026-03-17T13:35:27Z</dcterms:modified>
</cp:coreProperties>
</file>