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507CF6F7-9B71-47B3-91FC-A7E86EF54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JECUCIÓN GASTOS ABRIL 2026" sheetId="1" r:id="rId1"/>
  </sheets>
  <definedNames>
    <definedName name="_xlnm.Print_Area" localSheetId="0">'EJECUCIÓN GASTOS ABRIL 2026'!$A$1:$G$115</definedName>
    <definedName name="_xlnm.Print_Titles" localSheetId="0">'EJECUCIÓN GASTOS ABRIL 2026'!$16:$16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QZftv647gOXhV0y4T76XrzPRJPu90casBWUN3PJ8Xpk="/>
    </ext>
  </extLst>
</workbook>
</file>

<file path=xl/calcChain.xml><?xml version="1.0" encoding="utf-8"?>
<calcChain xmlns="http://schemas.openxmlformats.org/spreadsheetml/2006/main">
  <c r="G92" i="1" l="1"/>
  <c r="G91" i="1"/>
  <c r="G90" i="1"/>
  <c r="G89" i="1"/>
  <c r="G88" i="1"/>
  <c r="G87" i="1"/>
  <c r="G86" i="1"/>
  <c r="G85" i="1"/>
  <c r="G84" i="1"/>
  <c r="G83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F92" i="1"/>
  <c r="F90" i="1"/>
  <c r="F87" i="1"/>
  <c r="F84" i="1"/>
  <c r="F83" i="1"/>
  <c r="F78" i="1"/>
  <c r="F75" i="1"/>
  <c r="F70" i="1"/>
  <c r="F60" i="1"/>
  <c r="G60" i="1" s="1"/>
  <c r="F52" i="1"/>
  <c r="F44" i="1"/>
  <c r="F34" i="1"/>
  <c r="G34" i="1" s="1"/>
  <c r="F24" i="1"/>
  <c r="F18" i="1"/>
  <c r="G18" i="1" s="1"/>
  <c r="E90" i="1"/>
  <c r="E87" i="1"/>
  <c r="E84" i="1"/>
  <c r="E78" i="1"/>
  <c r="E75" i="1"/>
  <c r="E70" i="1"/>
  <c r="E60" i="1"/>
  <c r="E52" i="1"/>
  <c r="E34" i="1"/>
  <c r="E24" i="1"/>
  <c r="E18" i="1"/>
  <c r="C18" i="1"/>
  <c r="D90" i="1"/>
  <c r="D87" i="1"/>
  <c r="D84" i="1"/>
  <c r="D78" i="1"/>
  <c r="D75" i="1"/>
  <c r="D70" i="1"/>
  <c r="D60" i="1"/>
  <c r="D52" i="1"/>
  <c r="D44" i="1"/>
  <c r="D34" i="1"/>
  <c r="D24" i="1"/>
  <c r="D18" i="1"/>
  <c r="F82" i="1" l="1"/>
  <c r="E44" i="1"/>
  <c r="D83" i="1"/>
  <c r="D92" i="1" s="1"/>
  <c r="E83" i="1"/>
  <c r="E92" i="1" s="1"/>
  <c r="C90" i="1"/>
  <c r="C87" i="1"/>
  <c r="C84" i="1"/>
  <c r="C78" i="1"/>
  <c r="C75" i="1"/>
  <c r="C70" i="1"/>
  <c r="C60" i="1"/>
  <c r="C52" i="1"/>
  <c r="C44" i="1"/>
  <c r="C34" i="1"/>
  <c r="C24" i="1"/>
  <c r="F93" i="1" l="1"/>
  <c r="G93" i="1" s="1"/>
  <c r="G82" i="1"/>
  <c r="F17" i="1"/>
  <c r="G17" i="1" s="1"/>
  <c r="D82" i="1"/>
  <c r="D93" i="1" s="1"/>
  <c r="E82" i="1"/>
  <c r="C82" i="1"/>
  <c r="D17" i="1"/>
  <c r="C83" i="1"/>
  <c r="E93" i="1" l="1"/>
  <c r="E17" i="1"/>
  <c r="C92" i="1"/>
  <c r="B44" i="1"/>
  <c r="B60" i="1"/>
  <c r="B70" i="1"/>
  <c r="B34" i="1"/>
  <c r="B24" i="1"/>
  <c r="B18" i="1"/>
  <c r="B82" i="1" l="1"/>
  <c r="B17" i="1" l="1"/>
  <c r="B93" i="1"/>
  <c r="C93" i="1"/>
  <c r="C17" i="1"/>
</calcChain>
</file>

<file path=xl/sharedStrings.xml><?xml version="1.0" encoding="utf-8"?>
<sst xmlns="http://schemas.openxmlformats.org/spreadsheetml/2006/main" count="91" uniqueCount="91">
  <si>
    <t>ENERO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</si>
  <si>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</si>
  <si>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</si>
  <si>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</si>
  <si>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</si>
  <si>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</si>
  <si>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</si>
  <si>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</si>
  <si>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</si>
  <si>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</si>
  <si>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</si>
  <si>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</si>
  <si>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</si>
  <si>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</si>
  <si>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</si>
  <si>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</si>
  <si>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</si>
  <si>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</si>
  <si>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</si>
  <si>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</si>
  <si>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</si>
  <si>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</si>
  <si>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</si>
  <si>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</si>
  <si>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</si>
  <si>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</si>
  <si>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</si>
  <si>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</si>
  <si>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</si>
  <si>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</si>
  <si>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</si>
  <si>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</si>
  <si>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</si>
  <si>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</si>
  <si>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</si>
  <si>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</si>
  <si>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</si>
  <si>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</si>
  <si>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</si>
  <si>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</si>
  <si>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</si>
  <si>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</si>
  <si>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</si>
  <si>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</si>
  <si>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</si>
  <si>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</si>
  <si>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</si>
  <si>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</si>
  <si>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</si>
  <si>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</si>
  <si>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</si>
  <si>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</si>
  <si>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</si>
  <si>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</si>
  <si>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</si>
  <si>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</si>
  <si>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2.8.2 - ADQUISICIÓN DE TÍTULOS VALORES REPRESENTATIVOS DE DEUDA</t>
  </si>
  <si>
    <t>2.9 - GASTOS FINANCIEROS</t>
  </si>
  <si>
    <t>2.9.1 - INTERESES DE LA DEUDA PÚBLICA INTERNA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</si>
  <si>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</si>
  <si>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</si>
  <si>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</si>
  <si>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</si>
  <si>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</si>
  <si>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</si>
  <si>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</si>
  <si>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</si>
  <si>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</si>
  <si>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</si>
  <si>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</si>
  <si>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</si>
  <si>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2.3.8 - GASTOS QUE SE ASIGNARÁN DURANTE EL EJERCICIO (ART. 32 Y 33 LEY 423-06)</t>
  </si>
  <si>
    <t>2.7.4 - GASTOS QUE SE ASIGNARÁN DURANTE EL EJERCICIO PARA INVERSIÓN (ART. 32 Y 33 LEY 423-06)</t>
  </si>
  <si>
    <t>2.9.2 - INTERESES DE LA DEUDA PÚBLICA EXTERNA</t>
  </si>
  <si>
    <t xml:space="preserve">    Total Gastos</t>
  </si>
  <si>
    <t>2.8.1 - CONCESIÓN DE PRÉSTAMOS</t>
  </si>
  <si>
    <t>2.6.7 - ACTIVOS BIOLÓGICOS CULTIVABLES</t>
  </si>
  <si>
    <t>PRESUPUESTO APROBADO</t>
  </si>
  <si>
    <t>2.2.8 - OTROS SERVICIOS NO INCLUÍDOS EN CONCEPTOS ANTERIORES</t>
  </si>
  <si>
    <t>VALORES en RD$</t>
  </si>
  <si>
    <t xml:space="preserve">Ejecución de Gastos y Aplicaciones Financieras </t>
  </si>
  <si>
    <t xml:space="preserve">Notas: </t>
  </si>
  <si>
    <r>
      <rPr>
        <b/>
        <sz val="11"/>
        <color theme="1"/>
        <rFont val="Book Antiqua"/>
        <family val="1"/>
      </rPr>
      <t>1. Presupuesto Aprobado:</t>
    </r>
    <r>
      <rPr>
        <sz val="11"/>
        <color theme="1"/>
        <rFont val="Book Antiqua"/>
        <family val="1"/>
      </rPr>
      <t xml:space="preserve"> Se refiere al presupuesto aprobado en la Ley de Presupuesto General del Estado.</t>
    </r>
  </si>
  <si>
    <r>
      <rPr>
        <b/>
        <sz val="11"/>
        <color theme="1"/>
        <rFont val="Book Antiqua"/>
        <family val="1"/>
      </rPr>
      <t xml:space="preserve">2. Presupuesto Modificado: </t>
    </r>
    <r>
      <rPr>
        <sz val="11"/>
        <color theme="1"/>
        <rFont val="Book Antiqua"/>
        <family val="1"/>
      </rPr>
      <t>Se refiere al presupuesto aprobado en caso de que el Congreso Nacional apruebe un presupuesto complementario.</t>
    </r>
  </si>
  <si>
    <r>
      <rPr>
        <b/>
        <sz val="11"/>
        <color theme="1"/>
        <rFont val="Book Antiqua"/>
        <family val="1"/>
      </rPr>
      <t>3. Total Devengado:</t>
    </r>
    <r>
      <rPr>
        <sz val="11"/>
        <color theme="1"/>
        <rFont val="Book Antiqua"/>
        <family val="1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</si>
  <si>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2.8 - ADQUISICIÓN DE ACTIVOS FINANCIEROS CON FINES DE POLÍTICA</t>
  </si>
  <si>
    <t>DETALLE</t>
  </si>
  <si>
    <t>FEBRERO</t>
  </si>
  <si>
    <t>MARZO</t>
  </si>
  <si>
    <t>ABRIL</t>
  </si>
  <si>
    <t xml:space="preserve">   DESDE 01 DE ENERO AL 30 DE ABRIL,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</si>
</sst>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5" x14ac:knownFonts="1">
    <font>
      <sz val="11"/>
      <color theme="1"/>
      <name val="Calibri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Book Antiqua"/>
      <family val="1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Book Antiqua"/>
      <family val="1"/>
    </font>
    <font>
      <sz val="8"/>
      <name val="Calibri"/>
      <family val="2"/>
      <scheme val="minor"/>
    </font>
    <font>
      <b/>
      <sz val="16"/>
      <color theme="1"/>
      <name val="Book Antiqua"/>
      <family val="1"/>
    </font>
    <font>
      <sz val="12"/>
      <color theme="1"/>
      <name val="Book Antiqua"/>
      <family val="1"/>
    </font>
    <font>
      <b/>
      <sz val="14"/>
      <color theme="1"/>
      <name val="Book Antiqua"/>
      <family val="1"/>
    </font>
    <font>
      <sz val="14"/>
      <color theme="1"/>
      <name val="Book Antiqua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Font="1" applyAlignment="1">
      <alignment horizontal="center" vertical="center" wrapText="1"/>
    </xf>
    <xf numFmtId="43" fontId="2" fillId="0" borderId="0" xfId="0" applyNumberFormat="1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left" vertical="center" wrapText="1"/>
    </xf>
    <xf numFmtId="2" fontId="11" fillId="0" borderId="2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43" fontId="8" fillId="0" borderId="7" xfId="1" applyFont="1" applyBorder="1" applyAlignment="1">
      <alignment horizontal="right" vertical="center" wrapText="1"/>
    </xf>
    <xf numFmtId="43" fontId="11" fillId="0" borderId="2" xfId="1" applyFont="1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 vertical="center"/>
    </xf>
    <xf numFmtId="43" fontId="11" fillId="0" borderId="3" xfId="1" applyFont="1" applyBorder="1" applyAlignment="1">
      <alignment horizontal="right" vertical="center" wrapText="1"/>
    </xf>
    <xf numFmtId="43" fontId="11" fillId="0" borderId="4" xfId="1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2" fontId="11" fillId="0" borderId="2" xfId="1" applyNumberFormat="1" applyFont="1" applyBorder="1" applyAlignment="1">
      <alignment horizontal="right" vertical="center"/>
    </xf>
    <xf numFmtId="43" fontId="1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3" fontId="11" fillId="0" borderId="0" xfId="0" applyNumberFormat="1" applyFont="1" applyAlignment="1">
      <alignment horizontal="right" vertical="center"/>
    </xf>
    <xf numFmtId="43" fontId="11" fillId="0" borderId="3" xfId="1" applyFont="1" applyBorder="1" applyAlignment="1">
      <alignment horizontal="right" vertical="center"/>
    </xf>
    <xf numFmtId="43" fontId="11" fillId="0" borderId="2" xfId="1" applyFont="1" applyBorder="1" applyAlignment="1">
      <alignment horizontal="right" vertical="center"/>
    </xf>
    <xf numFmtId="43" fontId="8" fillId="2" borderId="8" xfId="1" applyFont="1" applyFill="1" applyBorder="1" applyAlignment="1">
      <alignment horizontal="right" vertical="center" wrapText="1"/>
    </xf>
    <xf numFmtId="43" fontId="8" fillId="0" borderId="8" xfId="0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/>
    </xf>
    <xf numFmtId="2" fontId="11" fillId="0" borderId="3" xfId="1" applyNumberFormat="1" applyFont="1" applyBorder="1" applyAlignment="1">
      <alignment horizontal="right" vertical="center"/>
    </xf>
    <xf numFmtId="2" fontId="11" fillId="0" borderId="5" xfId="1" applyNumberFormat="1" applyFont="1" applyBorder="1" applyAlignment="1">
      <alignment horizontal="right" vertical="center"/>
    </xf>
    <xf numFmtId="2" fontId="11" fillId="0" borderId="9" xfId="1" applyNumberFormat="1" applyFont="1" applyBorder="1" applyAlignment="1">
      <alignment horizontal="right" vertical="center"/>
    </xf>
    <xf numFmtId="2" fontId="11" fillId="0" borderId="4" xfId="1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2" fontId="8" fillId="0" borderId="7" xfId="1" applyNumberFormat="1" applyFont="1" applyBorder="1" applyAlignment="1">
      <alignment horizontal="right" vertical="center"/>
    </xf>
    <xf numFmtId="2" fontId="8" fillId="0" borderId="8" xfId="0" applyNumberFormat="1" applyFont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 wrapText="1"/>
    </xf>
    <xf numFmtId="43" fontId="8" fillId="3" borderId="7" xfId="1" applyFont="1" applyFill="1" applyBorder="1" applyAlignment="1">
      <alignment horizontal="right" vertical="center" wrapText="1"/>
    </xf>
    <xf numFmtId="43" fontId="8" fillId="3" borderId="8" xfId="0" applyNumberFormat="1" applyFont="1" applyFill="1" applyBorder="1" applyAlignment="1">
      <alignment horizontal="right" vertical="center"/>
    </xf>
    <xf numFmtId="2" fontId="11" fillId="0" borderId="8" xfId="1" applyNumberFormat="1" applyFont="1" applyBorder="1" applyAlignment="1">
      <alignment horizontal="right" vertical="center"/>
    </xf>
    <xf numFmtId="2" fontId="11" fillId="0" borderId="7" xfId="1" applyNumberFormat="1" applyFont="1" applyBorder="1" applyAlignment="1">
      <alignment horizontal="right" vertical="center"/>
    </xf>
    <xf numFmtId="2" fontId="11" fillId="0" borderId="15" xfId="1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43" fontId="8" fillId="2" borderId="7" xfId="1" applyFont="1" applyFill="1" applyBorder="1" applyAlignment="1">
      <alignment horizontal="right" vertical="center" wrapText="1"/>
    </xf>
    <xf numFmtId="0" fontId="11" fillId="0" borderId="16" xfId="0" applyFont="1" applyBorder="1" applyAlignment="1">
      <alignment horizontal="left" vertical="center" wrapText="1"/>
    </xf>
    <xf numFmtId="43" fontId="11" fillId="0" borderId="17" xfId="1" applyFont="1" applyBorder="1" applyAlignment="1">
      <alignment horizontal="right" vertical="center" wrapText="1"/>
    </xf>
    <xf numFmtId="43" fontId="11" fillId="0" borderId="17" xfId="1" applyFont="1" applyBorder="1" applyAlignment="1">
      <alignment horizontal="right" vertical="center"/>
    </xf>
    <xf numFmtId="0" fontId="11" fillId="0" borderId="18" xfId="0" applyFont="1" applyBorder="1" applyAlignment="1">
      <alignment horizontal="left" vertical="center" wrapText="1"/>
    </xf>
    <xf numFmtId="43" fontId="11" fillId="0" borderId="19" xfId="1" applyFont="1" applyBorder="1" applyAlignment="1">
      <alignment horizontal="right" vertical="center" wrapText="1"/>
    </xf>
    <xf numFmtId="43" fontId="11" fillId="0" borderId="19" xfId="1" applyFont="1" applyBorder="1" applyAlignment="1">
      <alignment horizontal="right" vertical="center"/>
    </xf>
    <xf numFmtId="43" fontId="0" fillId="0" borderId="0" xfId="1" applyFont="1"/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2" fontId="11" fillId="0" borderId="20" xfId="1" applyNumberFormat="1" applyFont="1" applyBorder="1" applyAlignment="1">
      <alignment horizontal="right" vertical="center"/>
    </xf>
    <xf numFmtId="2" fontId="11" fillId="0" borderId="21" xfId="1" applyNumberFormat="1" applyFont="1" applyBorder="1" applyAlignment="1">
      <alignment horizontal="right" vertical="center"/>
    </xf>
    <xf numFmtId="2" fontId="11" fillId="0" borderId="22" xfId="1" applyNumberFormat="1" applyFont="1" applyBorder="1" applyAlignment="1">
      <alignment horizontal="right" vertical="center"/>
    </xf>
    <xf numFmtId="43" fontId="8" fillId="0" borderId="23" xfId="0" applyNumberFormat="1" applyFont="1" applyBorder="1" applyAlignment="1">
      <alignment horizontal="right" vertical="center"/>
    </xf>
    <xf numFmtId="43" fontId="8" fillId="0" borderId="20" xfId="0" applyNumberFormat="1" applyFont="1" applyBorder="1" applyAlignment="1">
      <alignment horizontal="right" vertical="center"/>
    </xf>
    <xf numFmtId="2" fontId="8" fillId="0" borderId="24" xfId="1" applyNumberFormat="1" applyFont="1" applyBorder="1" applyAlignment="1">
      <alignment horizontal="right" vertical="center"/>
    </xf>
    <xf numFmtId="43" fontId="8" fillId="0" borderId="25" xfId="0" applyNumberFormat="1" applyFont="1" applyBorder="1" applyAlignment="1">
      <alignment horizontal="right" vertical="center"/>
    </xf>
    <xf numFmtId="2" fontId="8" fillId="0" borderId="24" xfId="0" applyNumberFormat="1" applyFont="1" applyBorder="1" applyAlignment="1">
      <alignment horizontal="right" vertical="center"/>
    </xf>
    <xf numFmtId="43" fontId="8" fillId="0" borderId="24" xfId="1" applyFont="1" applyBorder="1" applyAlignment="1">
      <alignment horizontal="right" vertical="center"/>
    </xf>
    <xf numFmtId="2" fontId="8" fillId="0" borderId="21" xfId="0" applyNumberFormat="1" applyFont="1" applyBorder="1" applyAlignment="1">
      <alignment horizontal="right" vertical="center"/>
    </xf>
    <xf numFmtId="2" fontId="8" fillId="0" borderId="20" xfId="0" applyNumberFormat="1" applyFont="1" applyBorder="1" applyAlignment="1">
      <alignment horizontal="right" vertical="center"/>
    </xf>
    <xf numFmtId="2" fontId="8" fillId="0" borderId="26" xfId="0" applyNumberFormat="1" applyFont="1" applyBorder="1" applyAlignment="1">
      <alignment horizontal="right" vertical="center"/>
    </xf>
    <xf numFmtId="2" fontId="8" fillId="0" borderId="22" xfId="0" applyNumberFormat="1" applyFont="1" applyBorder="1" applyAlignment="1">
      <alignment horizontal="right" vertical="center"/>
    </xf>
    <xf numFmtId="43" fontId="14" fillId="0" borderId="0" xfId="1" applyFont="1" applyAlignment="1">
      <alignment vertical="center"/>
    </xf>
    <xf numFmtId="2" fontId="0" fillId="0" borderId="0" xfId="0" applyNumberFormat="1" applyAlignment="1">
      <alignment vertical="center"/>
    </xf>
    <xf numFmtId="43" fontId="11" fillId="0" borderId="27" xfId="1" applyFont="1" applyBorder="1" applyAlignment="1">
      <alignment horizontal="right" vertical="center"/>
    </xf>
    <xf numFmtId="2" fontId="11" fillId="0" borderId="28" xfId="1" applyNumberFormat="1" applyFont="1" applyBorder="1" applyAlignment="1">
      <alignment horizontal="right" vertical="center"/>
    </xf>
    <xf numFmtId="2" fontId="11" fillId="0" borderId="17" xfId="1" applyNumberFormat="1" applyFon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43" fontId="8" fillId="0" borderId="7" xfId="1" applyFont="1" applyBorder="1" applyAlignment="1">
      <alignment horizontal="right" vertical="center"/>
    </xf>
    <xf numFmtId="43" fontId="8" fillId="0" borderId="8" xfId="1" applyFont="1" applyBorder="1" applyAlignment="1">
      <alignment horizontal="right" vertical="center"/>
    </xf>
    <xf numFmtId="43" fontId="11" fillId="0" borderId="4" xfId="1" applyFont="1" applyBorder="1" applyAlignment="1">
      <alignment horizontal="right" vertical="center"/>
    </xf>
    <xf numFmtId="43" fontId="8" fillId="0" borderId="20" xfId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43" fontId="8" fillId="0" borderId="29" xfId="1" applyFont="1" applyBorder="1" applyAlignment="1">
      <alignment horizontal="right" vertical="center"/>
    </xf>
    <xf numFmtId="2" fontId="8" fillId="0" borderId="23" xfId="0" applyNumberFormat="1" applyFont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299367</xdr:colOff>
      <xdr:row>0</xdr:row>
      <xdr:rowOff>163286</xdr:rowOff>
    </xdr:from>
    <xdr:ext cx="3918849" cy="2585358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90367" y="163286"/>
          <a:ext cx="3918849" cy="2585358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0</xdr:colOff>
      <xdr:row>104</xdr:row>
      <xdr:rowOff>0</xdr:rowOff>
    </xdr:from>
    <xdr:to>
      <xdr:col>3</xdr:col>
      <xdr:colOff>0</xdr:colOff>
      <xdr:row>109</xdr:row>
      <xdr:rowOff>172987</xdr:rowOff>
    </xdr:to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B163801B-733C-4B55-A6AC-E29DBBD1F6F6}"/>
            </a:ext>
          </a:extLst>
        </xdr:cNvPr>
        <xdr:cNvSpPr txBox="1"/>
      </xdr:nvSpPr>
      <xdr:spPr>
        <a:xfrm>
          <a:off x="3948266" y="46395968"/>
          <a:ext cx="3836514" cy="1171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oneCellAnchor>
    <xdr:from>
      <xdr:col>0</xdr:col>
      <xdr:colOff>1006940</xdr:colOff>
      <xdr:row>103</xdr:row>
      <xdr:rowOff>165542</xdr:rowOff>
    </xdr:from>
    <xdr:ext cx="3728361" cy="1050386"/>
    <xdr:grpSp>
      <xdr:nvGrpSpPr>
        <xdr:cNvPr id="18" name="Shape 2" title="Dibujo">
          <a:extLst>
            <a:ext uri="{FF2B5EF4-FFF2-40B4-BE49-F238E27FC236}">
              <a16:creationId xmlns:a16="http://schemas.microsoft.com/office/drawing/2014/main" id="{75869B12-B390-4D2A-9252-2C5CF039D442}"/>
            </a:ext>
          </a:extLst>
        </xdr:cNvPr>
        <xdr:cNvGrpSpPr/>
      </xdr:nvGrpSpPr>
      <xdr:grpSpPr>
        <a:xfrm>
          <a:off x="1006940" y="64459292"/>
          <a:ext cx="3728361" cy="1050386"/>
          <a:chOff x="-677114" y="-66817"/>
          <a:chExt cx="2269107" cy="472248"/>
        </a:xfrm>
      </xdr:grpSpPr>
      <xdr:sp macro="" textlink="">
        <xdr:nvSpPr>
          <xdr:cNvPr id="19" name="Shape 7">
            <a:extLst>
              <a:ext uri="{FF2B5EF4-FFF2-40B4-BE49-F238E27FC236}">
                <a16:creationId xmlns:a16="http://schemas.microsoft.com/office/drawing/2014/main" id="{13C841A1-5EEA-EC4F-1729-8732184C3C9E}"/>
              </a:ext>
            </a:extLst>
          </xdr:cNvPr>
          <xdr:cNvSpPr txBox="1"/>
        </xdr:nvSpPr>
        <xdr:spPr>
          <a:xfrm>
            <a:off x="-677114" y="-66817"/>
            <a:ext cx="2269107" cy="472248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lang="en-US" sz="1600" b="1">
              <a:latin typeface="Book Antiqua"/>
              <a:ea typeface="Book Antiqua"/>
              <a:cs typeface="Book Antiqua"/>
              <a:sym typeface="Book Antiqua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000" b="1">
                <a:latin typeface="Book Antiqua"/>
                <a:ea typeface="Book Antiqua"/>
                <a:cs typeface="Book Antiqua"/>
                <a:sym typeface="Book Antiqua"/>
              </a:rPr>
              <a:t>Lic. Dinachy G. Villar Toribio</a:t>
            </a: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2000" b="1">
                <a:latin typeface="Book Antiqua"/>
                <a:ea typeface="Book Antiqua"/>
                <a:cs typeface="Book Antiqua"/>
                <a:sym typeface="Book Antiqua"/>
              </a:rPr>
              <a:t>Enc. División</a:t>
            </a:r>
            <a:r>
              <a:rPr lang="en-US" sz="2000" b="1" baseline="0">
                <a:latin typeface="Book Antiqua"/>
                <a:ea typeface="Book Antiqua"/>
                <a:cs typeface="Book Antiqua"/>
                <a:sym typeface="Book Antiqua"/>
              </a:rPr>
              <a:t> de Presupuesto</a:t>
            </a:r>
            <a:endParaRPr sz="2000" b="1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 macro="">
        <xdr:nvCxnSpPr>
          <xdr:cNvPr id="20" name="Shape 8">
            <a:extLst>
              <a:ext uri="{FF2B5EF4-FFF2-40B4-BE49-F238E27FC236}">
                <a16:creationId xmlns:a16="http://schemas.microsoft.com/office/drawing/2014/main" id="{D0BFB2B4-1F35-24E1-6505-3C37D9C08018}"/>
              </a:ext>
            </a:extLst>
          </xdr:cNvPr>
          <xdr:cNvCxnSpPr/>
        </xdr:nvCxnSpPr>
        <xdr:spPr>
          <a:xfrm>
            <a:off x="-660561" y="-28891"/>
            <a:ext cx="224382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</xdr:grpSp>
    <xdr:clientData fLocksWithSheet="0"/>
  </xdr:oneCellAnchor>
  <xdr:twoCellAnchor>
    <xdr:from>
      <xdr:col>3</xdr:col>
      <xdr:colOff>0</xdr:colOff>
      <xdr:row>104</xdr:row>
      <xdr:rowOff>0</xdr:rowOff>
    </xdr:from>
    <xdr:to>
      <xdr:col>4</xdr:col>
      <xdr:colOff>0</xdr:colOff>
      <xdr:row>109</xdr:row>
      <xdr:rowOff>172987</xdr:rowOff>
    </xdr:to>
    <xdr:sp macro="" textlink="">
      <xdr:nvSpPr>
        <xdr:cNvPr id="3" name="Shape 7">
          <a:extLst>
            <a:ext uri="{FF2B5EF4-FFF2-40B4-BE49-F238E27FC236}">
              <a16:creationId xmlns:a16="http://schemas.microsoft.com/office/drawing/2014/main" id="{9337574B-7CB5-4F80-8799-58AE1F6F3F56}"/>
            </a:ext>
          </a:extLst>
        </xdr:cNvPr>
        <xdr:cNvSpPr txBox="1"/>
      </xdr:nvSpPr>
      <xdr:spPr>
        <a:xfrm>
          <a:off x="4177393" y="66960750"/>
          <a:ext cx="1823357" cy="119352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500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twoCellAnchor>
    <xdr:from>
      <xdr:col>4</xdr:col>
      <xdr:colOff>108856</xdr:colOff>
      <xdr:row>104</xdr:row>
      <xdr:rowOff>136072</xdr:rowOff>
    </xdr:from>
    <xdr:to>
      <xdr:col>5</xdr:col>
      <xdr:colOff>1646464</xdr:colOff>
      <xdr:row>110</xdr:row>
      <xdr:rowOff>40821</xdr:rowOff>
    </xdr:to>
    <xdr:sp macro="" textlink="">
      <xdr:nvSpPr>
        <xdr:cNvPr id="4" name="Shape 7">
          <a:extLst>
            <a:ext uri="{FF2B5EF4-FFF2-40B4-BE49-F238E27FC236}">
              <a16:creationId xmlns:a16="http://schemas.microsoft.com/office/drawing/2014/main" id="{806D16B0-F702-41EA-B438-48FB8503190A}"/>
            </a:ext>
          </a:extLst>
        </xdr:cNvPr>
        <xdr:cNvSpPr txBox="1"/>
      </xdr:nvSpPr>
      <xdr:spPr>
        <a:xfrm>
          <a:off x="7728856" y="64633929"/>
          <a:ext cx="3252108" cy="112939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s-DO" sz="2000" b="1">
              <a:latin typeface="Book Antiqua"/>
              <a:ea typeface="Book Antiqua"/>
              <a:cs typeface="Book Antiqua"/>
              <a:sym typeface="Book Antiqua"/>
            </a:rPr>
            <a:t>Lic. Carlos Ortega García</a:t>
          </a: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s-DO" sz="2000" b="1">
              <a:latin typeface="Book Antiqua"/>
              <a:ea typeface="Book Antiqua"/>
              <a:cs typeface="Book Antiqua"/>
              <a:sym typeface="Book Antiqua"/>
            </a:rPr>
            <a:t>Director</a:t>
          </a:r>
          <a:r>
            <a:rPr lang="es-DO" sz="2000" b="1" baseline="0">
              <a:latin typeface="Book Antiqua"/>
              <a:ea typeface="Book Antiqua"/>
              <a:cs typeface="Book Antiqua"/>
              <a:sym typeface="Book Antiqua"/>
            </a:rPr>
            <a:t> Adm. y Financiero</a:t>
          </a:r>
          <a:endParaRPr lang="es-DO" sz="2000" b="1">
            <a:latin typeface="Book Antiqua"/>
            <a:ea typeface="Book Antiqua"/>
            <a:cs typeface="Book Antiqua"/>
            <a:sym typeface="Book Antiqua"/>
          </a:endParaRPr>
        </a:p>
      </xdr:txBody>
    </xdr:sp>
    <xdr:clientData/>
  </xdr:twoCellAnchor>
  <xdr:twoCellAnchor editAs="oneCell">
    <xdr:from>
      <xdr:col>3</xdr:col>
      <xdr:colOff>1605643</xdr:colOff>
      <xdr:row>104</xdr:row>
      <xdr:rowOff>54428</xdr:rowOff>
    </xdr:from>
    <xdr:to>
      <xdr:col>6</xdr:col>
      <xdr:colOff>156639</xdr:colOff>
      <xdr:row>104</xdr:row>
      <xdr:rowOff>66621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6BF49D1-4A9E-FC3C-1FA3-54535FA5B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06393" y="66076285"/>
          <a:ext cx="3694496" cy="12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5"/>
  <sheetViews>
    <sheetView showGridLines="0" tabSelected="1" zoomScale="70" zoomScaleNormal="70" zoomScaleSheetLayoutView="100" workbookViewId="0">
      <selection activeCell="A76" sqref="A76:G76"/>
    </sheetView>
  </sheetViews>
  <sheetFormatPr baseColWidth="10" defaultColWidth="14.42578125" defaultRowHeight="15" customHeight="1" x14ac:dyDescent="0.25"/>
  <cols>
    <col min="1" max="1" width="37.140625" customWidth="1"/>
    <col min="2" max="2" width="25.7109375" style="21" customWidth="1"/>
    <col min="3" max="6" width="25.7109375" style="14" customWidth="1"/>
    <col min="7" max="7" width="25.7109375" style="21" customWidth="1"/>
    <col min="8" max="8" width="7" customWidth="1"/>
    <col min="9" max="9" width="21" style="61" bestFit="1" customWidth="1"/>
    <col min="10" max="10" width="17.85546875" bestFit="1" customWidth="1"/>
    <col min="11" max="11" width="16.7109375" bestFit="1" customWidth="1"/>
  </cols>
  <sheetData>
    <row r="1" spans="1:8" ht="18.75" x14ac:dyDescent="0.25">
      <c r="A1" s="1"/>
      <c r="B1" s="9"/>
      <c r="C1" s="9"/>
      <c r="D1" s="9"/>
      <c r="E1" s="9"/>
      <c r="F1" s="9"/>
    </row>
    <row r="2" spans="1:8" ht="18.75" x14ac:dyDescent="0.25">
      <c r="A2" s="1"/>
      <c r="B2" s="9"/>
      <c r="C2" s="9"/>
      <c r="D2" s="9"/>
      <c r="E2" s="9"/>
      <c r="F2" s="9"/>
    </row>
    <row r="3" spans="1:8" ht="18.75" x14ac:dyDescent="0.25">
      <c r="A3" s="1"/>
      <c r="B3" s="9"/>
      <c r="C3" s="9"/>
      <c r="D3" s="9"/>
      <c r="E3" s="9"/>
      <c r="F3" s="9"/>
    </row>
    <row r="4" spans="1:8" ht="18.75" x14ac:dyDescent="0.25">
      <c r="A4" s="1"/>
      <c r="B4" s="9"/>
      <c r="C4" s="9"/>
      <c r="D4" s="9"/>
      <c r="E4" s="9"/>
      <c r="F4" s="9"/>
    </row>
    <row r="6" spans="1:8" ht="18.75" x14ac:dyDescent="0.25">
      <c r="A6" s="1"/>
      <c r="B6" s="9"/>
      <c r="C6" s="9"/>
      <c r="D6" s="9"/>
      <c r="E6" s="9"/>
      <c r="F6" s="9"/>
    </row>
    <row r="7" spans="1:8" ht="18.75" x14ac:dyDescent="0.25">
      <c r="A7" s="1"/>
      <c r="B7" s="9"/>
      <c r="C7" s="9"/>
      <c r="D7" s="9"/>
      <c r="E7" s="9"/>
      <c r="F7" s="9"/>
    </row>
    <row r="8" spans="1:8" ht="18.75" x14ac:dyDescent="0.25">
      <c r="A8" s="1"/>
      <c r="B8" s="9"/>
      <c r="C8" s="9"/>
      <c r="D8" s="9"/>
      <c r="E8" s="9"/>
      <c r="F8" s="9"/>
    </row>
    <row r="9" spans="1:8" ht="18.75" x14ac:dyDescent="0.25">
      <c r="A9" s="1"/>
      <c r="B9" s="9"/>
      <c r="C9" s="9"/>
      <c r="D9" s="9"/>
      <c r="E9" s="9"/>
      <c r="F9" s="9"/>
    </row>
    <row r="10" spans="1:8" ht="18.75" x14ac:dyDescent="0.25">
      <c r="A10" s="90"/>
      <c r="B10" s="90"/>
      <c r="C10" s="9"/>
      <c r="D10" s="9"/>
      <c r="E10" s="9"/>
      <c r="F10" s="9"/>
    </row>
    <row r="11" spans="1:8" ht="16.5" customHeight="1" x14ac:dyDescent="0.25">
      <c r="A11" s="90"/>
      <c r="B11" s="90"/>
      <c r="C11" s="91"/>
      <c r="D11"/>
      <c r="E11"/>
      <c r="F11"/>
    </row>
    <row r="12" spans="1:8" ht="25.5" customHeight="1" x14ac:dyDescent="0.25">
      <c r="A12" s="92" t="s">
        <v>90</v>
      </c>
      <c r="B12" s="92"/>
      <c r="C12" s="92"/>
      <c r="D12" s="92"/>
      <c r="E12" s="92"/>
      <c r="F12" s="92"/>
      <c r="G12" s="92"/>
    </row>
    <row r="13" spans="1:8" ht="23.25" customHeight="1" x14ac:dyDescent="0.25">
      <c r="A13" s="92" t="s">
        <v>80</v>
      </c>
      <c r="B13" s="92"/>
      <c r="C13" s="92"/>
      <c r="D13" s="92"/>
      <c r="E13" s="92"/>
      <c r="F13" s="92"/>
      <c r="G13" s="92"/>
    </row>
    <row r="14" spans="1:8" ht="23.25" customHeight="1" x14ac:dyDescent="0.25">
      <c r="A14" s="89" t="s">
        <v>79</v>
      </c>
      <c r="B14" s="89"/>
      <c r="C14" s="89"/>
      <c r="D14" s="89"/>
      <c r="E14" s="89"/>
      <c r="F14" s="89"/>
      <c r="G14" s="89"/>
    </row>
    <row r="15" spans="1:8" ht="6.75" customHeight="1" thickBot="1" x14ac:dyDescent="0.35">
      <c r="A15" s="5"/>
      <c r="B15" s="15"/>
      <c r="C15" s="10"/>
      <c r="D15" s="10"/>
      <c r="E15" s="10"/>
      <c r="F15" s="10"/>
    </row>
    <row r="16" spans="1:8" ht="42.75" customHeight="1" thickBot="1" x14ac:dyDescent="0.3">
      <c r="A16" s="42" t="s">
        <v>86</v>
      </c>
      <c r="B16" s="43" t="s">
        <v>77</v>
      </c>
      <c r="C16" s="44" t="s">
        <v>0</v>
      </c>
      <c r="D16" s="44" t="s">
        <v>87</v>
      </c>
      <c r="E16" s="44" t="s">
        <v>88</v>
      </c>
      <c r="F16" s="44" t="s">
        <v>89</v>
      </c>
      <c r="G16" s="41" t="s">
        <v>1</v>
      </c>
      <c r="H16" s="2"/>
    </row>
    <row r="17" spans="1:11" ht="39.75" customHeight="1" thickBot="1" x14ac:dyDescent="0.3">
      <c r="A17" s="7" t="s">
        <v>2</v>
      </c>
      <c r="B17" s="11">
        <f>+B82</f>
        <v>2184597781</v>
      </c>
      <c r="C17" s="11">
        <f t="shared" ref="C17:D17" si="0">+C82</f>
        <v>103251874.17</v>
      </c>
      <c r="D17" s="11">
        <f t="shared" si="0"/>
        <v>118204650.60000001</v>
      </c>
      <c r="E17" s="11">
        <f t="shared" ref="E17" si="1">+E82</f>
        <v>110256865.07000001</v>
      </c>
      <c r="F17" s="11">
        <f t="shared" ref="F17" si="2">+F82</f>
        <v>130667730.61999999</v>
      </c>
      <c r="G17" s="29">
        <f t="shared" ref="G17:G33" si="3">SUM(C17:F17)</f>
        <v>462381120.46000004</v>
      </c>
      <c r="H17" s="2"/>
      <c r="I17" s="77"/>
    </row>
    <row r="18" spans="1:11" ht="56.25" customHeight="1" thickBot="1" x14ac:dyDescent="0.3">
      <c r="A18" s="7" t="s">
        <v>3</v>
      </c>
      <c r="B18" s="11">
        <f>+B19+B20+B21+B23</f>
        <v>1111877824</v>
      </c>
      <c r="C18" s="11">
        <f>SUM(C19:C23)</f>
        <v>67527422.530000001</v>
      </c>
      <c r="D18" s="11">
        <f>SUM(D19:D23)</f>
        <v>67622343.450000003</v>
      </c>
      <c r="E18" s="11">
        <f>SUM(E19:E23)</f>
        <v>68296623.050000012</v>
      </c>
      <c r="F18" s="11">
        <f>SUM(F19:F23)</f>
        <v>69149390.670000002</v>
      </c>
      <c r="G18" s="29">
        <f t="shared" si="3"/>
        <v>272595779.70000005</v>
      </c>
    </row>
    <row r="19" spans="1:11" s="36" customFormat="1" ht="33" customHeight="1" x14ac:dyDescent="0.25">
      <c r="A19" s="55" t="s">
        <v>4</v>
      </c>
      <c r="B19" s="56">
        <v>847228388.70000005</v>
      </c>
      <c r="C19" s="57">
        <v>57117717.93</v>
      </c>
      <c r="D19" s="57">
        <v>57195051.259999998</v>
      </c>
      <c r="E19" s="57">
        <v>57780594.49000001</v>
      </c>
      <c r="F19" s="57">
        <v>58733784.379999995</v>
      </c>
      <c r="G19" s="67">
        <f t="shared" si="3"/>
        <v>230827148.06</v>
      </c>
      <c r="I19" s="62"/>
      <c r="J19" s="82"/>
      <c r="K19" s="63"/>
    </row>
    <row r="20" spans="1:11" s="36" customFormat="1" ht="33.75" customHeight="1" x14ac:dyDescent="0.25">
      <c r="A20" s="37" t="s">
        <v>5</v>
      </c>
      <c r="B20" s="12">
        <v>143927275</v>
      </c>
      <c r="C20" s="27">
        <v>1711596.74</v>
      </c>
      <c r="D20" s="27">
        <v>1711596.74</v>
      </c>
      <c r="E20" s="27">
        <v>1711596.7399999998</v>
      </c>
      <c r="F20" s="26">
        <v>1465596.7400000002</v>
      </c>
      <c r="G20" s="68">
        <f t="shared" si="3"/>
        <v>6600386.96</v>
      </c>
      <c r="I20" s="62"/>
      <c r="J20" s="82"/>
      <c r="K20" s="63"/>
    </row>
    <row r="21" spans="1:11" s="36" customFormat="1" ht="44.25" customHeight="1" x14ac:dyDescent="0.25">
      <c r="A21" s="37" t="s">
        <v>6</v>
      </c>
      <c r="B21" s="12">
        <v>150000</v>
      </c>
      <c r="C21" s="22">
        <v>0</v>
      </c>
      <c r="D21" s="22">
        <v>0</v>
      </c>
      <c r="E21" s="22">
        <v>0</v>
      </c>
      <c r="F21" s="22">
        <v>0</v>
      </c>
      <c r="G21" s="69">
        <f t="shared" si="3"/>
        <v>0</v>
      </c>
      <c r="I21" s="62"/>
      <c r="J21" s="82"/>
      <c r="K21" s="63"/>
    </row>
    <row r="22" spans="1:11" s="36" customFormat="1" ht="51.75" customHeight="1" x14ac:dyDescent="0.25">
      <c r="A22" s="37" t="s">
        <v>7</v>
      </c>
      <c r="B22" s="8">
        <v>0</v>
      </c>
      <c r="C22" s="22">
        <v>0</v>
      </c>
      <c r="D22" s="22">
        <v>0</v>
      </c>
      <c r="E22" s="22">
        <v>0</v>
      </c>
      <c r="F22" s="22">
        <v>0</v>
      </c>
      <c r="G22" s="69">
        <f t="shared" si="3"/>
        <v>0</v>
      </c>
      <c r="I22" s="62"/>
      <c r="J22" s="82"/>
      <c r="K22" s="63"/>
    </row>
    <row r="23" spans="1:11" s="36" customFormat="1" ht="52.5" customHeight="1" thickBot="1" x14ac:dyDescent="0.3">
      <c r="A23" s="58" t="s">
        <v>8</v>
      </c>
      <c r="B23" s="59">
        <v>120572160.3</v>
      </c>
      <c r="C23" s="60">
        <v>8698107.8599999994</v>
      </c>
      <c r="D23" s="60">
        <v>8715695.4499999993</v>
      </c>
      <c r="E23" s="60">
        <v>8804431.8200000003</v>
      </c>
      <c r="F23" s="79">
        <v>8950009.5500000007</v>
      </c>
      <c r="G23" s="70">
        <f t="shared" si="3"/>
        <v>35168244.68</v>
      </c>
      <c r="I23" s="62"/>
      <c r="J23" s="82"/>
      <c r="K23" s="63"/>
    </row>
    <row r="24" spans="1:11" s="36" customFormat="1" ht="55.5" customHeight="1" thickBot="1" x14ac:dyDescent="0.3">
      <c r="A24" s="7" t="s">
        <v>9</v>
      </c>
      <c r="B24" s="11">
        <f>+B25+B26+B27+B28+B29+B30+B31+B32+B33</f>
        <v>282003711</v>
      </c>
      <c r="C24" s="11">
        <f>SUM(C25:C33)</f>
        <v>4053743.48</v>
      </c>
      <c r="D24" s="11">
        <f>SUM(D25:D33)</f>
        <v>3725579.08</v>
      </c>
      <c r="E24" s="11">
        <f>SUM(E25:E33)</f>
        <v>4276842.0599999996</v>
      </c>
      <c r="F24" s="11">
        <f>SUM(F25:F33)</f>
        <v>5273420.8499999996</v>
      </c>
      <c r="G24" s="29">
        <f t="shared" si="3"/>
        <v>17329585.469999999</v>
      </c>
      <c r="I24" s="62"/>
      <c r="J24" s="82"/>
    </row>
    <row r="25" spans="1:11" s="36" customFormat="1" ht="32.25" customHeight="1" x14ac:dyDescent="0.25">
      <c r="A25" s="35" t="s">
        <v>10</v>
      </c>
      <c r="B25" s="16">
        <v>31285792</v>
      </c>
      <c r="C25" s="26">
        <v>2880027.17</v>
      </c>
      <c r="D25" s="26">
        <v>1533781.6100000003</v>
      </c>
      <c r="E25" s="26">
        <v>1199184.8899999997</v>
      </c>
      <c r="F25" s="26">
        <v>1957001.7999999998</v>
      </c>
      <c r="G25" s="68">
        <f t="shared" si="3"/>
        <v>7569995.4699999997</v>
      </c>
      <c r="I25" s="62"/>
      <c r="J25" s="82"/>
      <c r="K25" s="63"/>
    </row>
    <row r="26" spans="1:11" s="36" customFormat="1" ht="42.75" customHeight="1" x14ac:dyDescent="0.25">
      <c r="A26" s="37" t="s">
        <v>11</v>
      </c>
      <c r="B26" s="12">
        <v>4750000</v>
      </c>
      <c r="C26" s="22">
        <v>0</v>
      </c>
      <c r="D26" s="22">
        <v>0</v>
      </c>
      <c r="E26" s="27">
        <v>526151.35</v>
      </c>
      <c r="F26" s="27">
        <v>151653.59999999998</v>
      </c>
      <c r="G26" s="72">
        <f t="shared" si="3"/>
        <v>677804.95</v>
      </c>
      <c r="I26" s="62"/>
      <c r="J26" s="82"/>
      <c r="K26" s="63"/>
    </row>
    <row r="27" spans="1:11" s="36" customFormat="1" ht="36.75" customHeight="1" x14ac:dyDescent="0.25">
      <c r="A27" s="37" t="s">
        <v>12</v>
      </c>
      <c r="B27" s="12">
        <v>7599999</v>
      </c>
      <c r="C27" s="22">
        <v>0</v>
      </c>
      <c r="D27" s="27">
        <v>1053150</v>
      </c>
      <c r="E27" s="27">
        <v>868702.05</v>
      </c>
      <c r="F27" s="27">
        <v>897025.47999999975</v>
      </c>
      <c r="G27" s="72">
        <f t="shared" si="3"/>
        <v>2818877.53</v>
      </c>
      <c r="I27" s="62"/>
      <c r="J27" s="82"/>
      <c r="K27" s="63"/>
    </row>
    <row r="28" spans="1:11" s="36" customFormat="1" ht="41.25" customHeight="1" x14ac:dyDescent="0.25">
      <c r="A28" s="37" t="s">
        <v>13</v>
      </c>
      <c r="B28" s="12">
        <v>1500000</v>
      </c>
      <c r="C28" s="22">
        <v>0</v>
      </c>
      <c r="D28" s="27">
        <v>400000</v>
      </c>
      <c r="E28" s="27">
        <v>245360.90000000002</v>
      </c>
      <c r="F28" s="22">
        <v>0</v>
      </c>
      <c r="G28" s="95">
        <f t="shared" si="3"/>
        <v>645360.9</v>
      </c>
      <c r="I28" s="62"/>
      <c r="J28" s="82"/>
      <c r="K28" s="63"/>
    </row>
    <row r="29" spans="1:11" s="36" customFormat="1" ht="50.25" customHeight="1" x14ac:dyDescent="0.25">
      <c r="A29" s="37" t="s">
        <v>14</v>
      </c>
      <c r="B29" s="12">
        <v>28647284</v>
      </c>
      <c r="C29" s="27">
        <v>1173716.31</v>
      </c>
      <c r="D29" s="27">
        <v>738647.47</v>
      </c>
      <c r="E29" s="27">
        <v>928921.86999999988</v>
      </c>
      <c r="F29" s="27">
        <v>876898.33000000007</v>
      </c>
      <c r="G29" s="72">
        <f t="shared" si="3"/>
        <v>3718183.98</v>
      </c>
      <c r="I29" s="62"/>
      <c r="J29" s="82"/>
      <c r="K29" s="63"/>
    </row>
    <row r="30" spans="1:11" s="36" customFormat="1" ht="32.25" customHeight="1" x14ac:dyDescent="0.25">
      <c r="A30" s="37" t="s">
        <v>15</v>
      </c>
      <c r="B30" s="12">
        <v>19159476</v>
      </c>
      <c r="C30" s="22">
        <v>0</v>
      </c>
      <c r="D30" s="22">
        <v>0</v>
      </c>
      <c r="E30" s="22">
        <v>0</v>
      </c>
      <c r="F30" s="27">
        <v>230364.38</v>
      </c>
      <c r="G30" s="72">
        <f t="shared" si="3"/>
        <v>230364.38</v>
      </c>
      <c r="I30" s="62"/>
      <c r="J30" s="82"/>
      <c r="K30" s="63"/>
    </row>
    <row r="31" spans="1:11" s="36" customFormat="1" ht="63" x14ac:dyDescent="0.25">
      <c r="A31" s="37" t="s">
        <v>16</v>
      </c>
      <c r="B31" s="12">
        <v>11927558</v>
      </c>
      <c r="C31" s="22">
        <v>0</v>
      </c>
      <c r="D31" s="22">
        <v>0</v>
      </c>
      <c r="E31" s="27">
        <v>246561</v>
      </c>
      <c r="F31" s="27">
        <v>1037757.26</v>
      </c>
      <c r="G31" s="72">
        <f t="shared" si="3"/>
        <v>1284318.26</v>
      </c>
      <c r="I31" s="62"/>
      <c r="J31" s="82"/>
      <c r="K31" s="63"/>
    </row>
    <row r="32" spans="1:11" s="36" customFormat="1" ht="69" customHeight="1" x14ac:dyDescent="0.25">
      <c r="A32" s="37" t="s">
        <v>78</v>
      </c>
      <c r="B32" s="12">
        <v>161133602</v>
      </c>
      <c r="C32" s="22">
        <v>0</v>
      </c>
      <c r="D32" s="22">
        <v>0</v>
      </c>
      <c r="E32" s="27">
        <v>261960</v>
      </c>
      <c r="F32" s="27">
        <v>122720</v>
      </c>
      <c r="G32" s="72">
        <f t="shared" si="3"/>
        <v>384680</v>
      </c>
      <c r="I32" s="62"/>
      <c r="J32" s="82"/>
      <c r="K32" s="63"/>
    </row>
    <row r="33" spans="1:11" s="36" customFormat="1" ht="60" customHeight="1" thickBot="1" x14ac:dyDescent="0.3">
      <c r="A33" s="38" t="s">
        <v>17</v>
      </c>
      <c r="B33" s="17">
        <v>16000000</v>
      </c>
      <c r="C33" s="30">
        <v>0</v>
      </c>
      <c r="D33" s="30">
        <v>0</v>
      </c>
      <c r="E33" s="30">
        <v>0</v>
      </c>
      <c r="F33" s="30">
        <v>0</v>
      </c>
      <c r="G33" s="73">
        <f t="shared" si="3"/>
        <v>0</v>
      </c>
      <c r="I33" s="62"/>
      <c r="J33" s="82"/>
      <c r="K33" s="63"/>
    </row>
    <row r="34" spans="1:11" s="36" customFormat="1" ht="57.75" customHeight="1" thickBot="1" x14ac:dyDescent="0.3">
      <c r="A34" s="7" t="s">
        <v>18</v>
      </c>
      <c r="B34" s="11">
        <f>+B35+B36+B37+B38+B39+B40+B41+B43</f>
        <v>211687754</v>
      </c>
      <c r="C34" s="45">
        <f>SUM(C35:C43)</f>
        <v>0</v>
      </c>
      <c r="D34" s="45">
        <f>SUM(D35:D43)</f>
        <v>0</v>
      </c>
      <c r="E34" s="45">
        <f>SUM(E35:E43)</f>
        <v>0</v>
      </c>
      <c r="F34" s="83">
        <f>SUM(F35:F43)</f>
        <v>440866.35</v>
      </c>
      <c r="G34" s="84">
        <f t="shared" ref="G34:G93" si="4">SUM(C34:F34)</f>
        <v>440866.35</v>
      </c>
      <c r="I34" s="62"/>
      <c r="J34" s="82"/>
    </row>
    <row r="35" spans="1:11" s="36" customFormat="1" ht="63" customHeight="1" x14ac:dyDescent="0.25">
      <c r="A35" s="35" t="s">
        <v>19</v>
      </c>
      <c r="B35" s="16">
        <v>128279514</v>
      </c>
      <c r="C35" s="31">
        <v>0</v>
      </c>
      <c r="D35" s="31">
        <v>0</v>
      </c>
      <c r="E35" s="31">
        <v>0</v>
      </c>
      <c r="F35" s="26">
        <v>226342.35</v>
      </c>
      <c r="G35" s="86">
        <f t="shared" si="4"/>
        <v>226342.35</v>
      </c>
      <c r="I35" s="62"/>
      <c r="J35" s="82"/>
      <c r="K35" s="78"/>
    </row>
    <row r="36" spans="1:11" s="36" customFormat="1" ht="41.25" customHeight="1" x14ac:dyDescent="0.25">
      <c r="A36" s="37" t="s">
        <v>20</v>
      </c>
      <c r="B36" s="12">
        <v>3577000</v>
      </c>
      <c r="C36" s="22">
        <v>0</v>
      </c>
      <c r="D36" s="22">
        <v>0</v>
      </c>
      <c r="E36" s="22">
        <v>0</v>
      </c>
      <c r="F36" s="31">
        <v>0</v>
      </c>
      <c r="G36" s="74">
        <f t="shared" si="4"/>
        <v>0</v>
      </c>
      <c r="I36" s="62"/>
      <c r="J36" s="82"/>
      <c r="K36" s="78"/>
    </row>
    <row r="37" spans="1:11" s="36" customFormat="1" ht="54" customHeight="1" x14ac:dyDescent="0.25">
      <c r="A37" s="37" t="s">
        <v>21</v>
      </c>
      <c r="B37" s="12">
        <v>1031000</v>
      </c>
      <c r="C37" s="22">
        <v>0</v>
      </c>
      <c r="D37" s="22">
        <v>0</v>
      </c>
      <c r="E37" s="22">
        <v>0</v>
      </c>
      <c r="F37" s="31">
        <v>0</v>
      </c>
      <c r="G37" s="74">
        <f t="shared" si="4"/>
        <v>0</v>
      </c>
      <c r="I37" s="62"/>
      <c r="J37" s="82"/>
      <c r="K37" s="78"/>
    </row>
    <row r="38" spans="1:11" s="36" customFormat="1" ht="50.25" customHeight="1" x14ac:dyDescent="0.25">
      <c r="A38" s="37" t="s">
        <v>22</v>
      </c>
      <c r="B38" s="12">
        <v>38164201</v>
      </c>
      <c r="C38" s="22">
        <v>0</v>
      </c>
      <c r="D38" s="22">
        <v>0</v>
      </c>
      <c r="E38" s="22">
        <v>0</v>
      </c>
      <c r="F38" s="31">
        <v>0</v>
      </c>
      <c r="G38" s="74">
        <f t="shared" si="4"/>
        <v>0</v>
      </c>
      <c r="I38" s="62"/>
      <c r="J38" s="82"/>
      <c r="K38" s="78"/>
    </row>
    <row r="39" spans="1:11" s="36" customFormat="1" ht="60" customHeight="1" x14ac:dyDescent="0.25">
      <c r="A39" s="37" t="s">
        <v>23</v>
      </c>
      <c r="B39" s="12">
        <v>1600000</v>
      </c>
      <c r="C39" s="22">
        <v>0</v>
      </c>
      <c r="D39" s="22">
        <v>0</v>
      </c>
      <c r="E39" s="22">
        <v>0</v>
      </c>
      <c r="F39" s="31">
        <v>0</v>
      </c>
      <c r="G39" s="74">
        <f t="shared" si="4"/>
        <v>0</v>
      </c>
      <c r="I39" s="62"/>
      <c r="J39" s="82"/>
      <c r="K39" s="78"/>
    </row>
    <row r="40" spans="1:11" s="36" customFormat="1" ht="60.75" customHeight="1" x14ac:dyDescent="0.25">
      <c r="A40" s="37" t="s">
        <v>24</v>
      </c>
      <c r="B40" s="22">
        <v>0</v>
      </c>
      <c r="C40" s="22">
        <v>0</v>
      </c>
      <c r="D40" s="22">
        <v>0</v>
      </c>
      <c r="E40" s="22">
        <v>0</v>
      </c>
      <c r="F40" s="31">
        <v>0</v>
      </c>
      <c r="G40" s="74">
        <f t="shared" si="4"/>
        <v>0</v>
      </c>
      <c r="I40" s="62"/>
      <c r="J40" s="82"/>
      <c r="K40" s="78"/>
    </row>
    <row r="41" spans="1:11" s="36" customFormat="1" ht="81" customHeight="1" x14ac:dyDescent="0.25">
      <c r="A41" s="37" t="s">
        <v>25</v>
      </c>
      <c r="B41" s="12">
        <v>17614490</v>
      </c>
      <c r="C41" s="22">
        <v>0</v>
      </c>
      <c r="D41" s="22">
        <v>0</v>
      </c>
      <c r="E41" s="22">
        <v>0</v>
      </c>
      <c r="F41" s="22">
        <v>0</v>
      </c>
      <c r="G41" s="71">
        <f t="shared" si="4"/>
        <v>0</v>
      </c>
      <c r="I41" s="62"/>
      <c r="J41" s="82"/>
      <c r="K41" s="78"/>
    </row>
    <row r="42" spans="1:11" s="36" customFormat="1" ht="84" customHeight="1" x14ac:dyDescent="0.25">
      <c r="A42" s="37" t="s">
        <v>71</v>
      </c>
      <c r="B42" s="8">
        <v>0</v>
      </c>
      <c r="C42" s="22">
        <v>0</v>
      </c>
      <c r="D42" s="22">
        <v>0</v>
      </c>
      <c r="E42" s="22">
        <v>0</v>
      </c>
      <c r="F42" s="22">
        <v>0</v>
      </c>
      <c r="G42" s="71">
        <f t="shared" si="4"/>
        <v>0</v>
      </c>
      <c r="I42" s="62"/>
      <c r="J42" s="82"/>
      <c r="K42" s="78"/>
    </row>
    <row r="43" spans="1:11" s="36" customFormat="1" ht="45.75" customHeight="1" thickBot="1" x14ac:dyDescent="0.3">
      <c r="A43" s="39" t="s">
        <v>26</v>
      </c>
      <c r="B43" s="17">
        <v>21421549</v>
      </c>
      <c r="C43" s="33">
        <v>0</v>
      </c>
      <c r="D43" s="33">
        <v>0</v>
      </c>
      <c r="E43" s="33">
        <v>0</v>
      </c>
      <c r="F43" s="27">
        <v>214524</v>
      </c>
      <c r="G43" s="72">
        <f t="shared" si="4"/>
        <v>214524</v>
      </c>
      <c r="I43" s="62"/>
      <c r="J43" s="82"/>
      <c r="K43" s="78"/>
    </row>
    <row r="44" spans="1:11" s="36" customFormat="1" ht="60.75" customHeight="1" thickBot="1" x14ac:dyDescent="0.3">
      <c r="A44" s="7" t="s">
        <v>27</v>
      </c>
      <c r="B44" s="11">
        <f>+B45+B50</f>
        <v>518154309</v>
      </c>
      <c r="C44" s="11">
        <f>SUM(C45:C51)</f>
        <v>31670708.16</v>
      </c>
      <c r="D44" s="11">
        <f>SUM(D45:D51)</f>
        <v>46856728.070000008</v>
      </c>
      <c r="E44" s="11">
        <f>SUM(E45:E51)</f>
        <v>37683399.959999993</v>
      </c>
      <c r="F44" s="11">
        <f>SUM(F45:F51)</f>
        <v>55494724.180000007</v>
      </c>
      <c r="G44" s="29">
        <f t="shared" si="4"/>
        <v>171705560.37</v>
      </c>
      <c r="I44" s="62"/>
      <c r="J44" s="82"/>
    </row>
    <row r="45" spans="1:11" s="36" customFormat="1" ht="61.5" customHeight="1" x14ac:dyDescent="0.25">
      <c r="A45" s="35" t="s">
        <v>28</v>
      </c>
      <c r="B45" s="16">
        <v>517504309</v>
      </c>
      <c r="C45" s="16">
        <v>31670708.16</v>
      </c>
      <c r="D45" s="16">
        <v>46856728.070000008</v>
      </c>
      <c r="E45" s="16">
        <v>37683399.959999993</v>
      </c>
      <c r="F45" s="16">
        <v>55494724.180000007</v>
      </c>
      <c r="G45" s="68">
        <f t="shared" si="4"/>
        <v>171705560.37</v>
      </c>
      <c r="I45" s="62"/>
      <c r="J45" s="82"/>
      <c r="K45" s="63"/>
    </row>
    <row r="46" spans="1:11" s="36" customFormat="1" ht="85.5" customHeight="1" x14ac:dyDescent="0.25">
      <c r="A46" s="37" t="s">
        <v>29</v>
      </c>
      <c r="B46" s="30">
        <v>0</v>
      </c>
      <c r="C46" s="30">
        <v>0</v>
      </c>
      <c r="D46" s="30">
        <v>0</v>
      </c>
      <c r="E46" s="30">
        <v>0</v>
      </c>
      <c r="F46" s="30">
        <v>0</v>
      </c>
      <c r="G46" s="71">
        <f t="shared" si="4"/>
        <v>0</v>
      </c>
      <c r="I46" s="62"/>
      <c r="J46" s="82"/>
      <c r="K46" s="63"/>
    </row>
    <row r="47" spans="1:11" s="36" customFormat="1" ht="77.25" customHeight="1" x14ac:dyDescent="0.25">
      <c r="A47" s="37" t="s">
        <v>30</v>
      </c>
      <c r="B47" s="30">
        <v>0</v>
      </c>
      <c r="C47" s="30">
        <v>0</v>
      </c>
      <c r="D47" s="30">
        <v>0</v>
      </c>
      <c r="E47" s="30">
        <v>0</v>
      </c>
      <c r="F47" s="30">
        <v>0</v>
      </c>
      <c r="G47" s="71">
        <f t="shared" si="4"/>
        <v>0</v>
      </c>
      <c r="I47" s="62"/>
      <c r="J47" s="82"/>
      <c r="K47" s="63"/>
    </row>
    <row r="48" spans="1:11" s="36" customFormat="1" ht="75.75" customHeight="1" x14ac:dyDescent="0.25">
      <c r="A48" s="37" t="s">
        <v>31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71">
        <f t="shared" si="4"/>
        <v>0</v>
      </c>
      <c r="I48" s="62"/>
      <c r="J48" s="82"/>
      <c r="K48" s="63"/>
    </row>
    <row r="49" spans="1:11" s="36" customFormat="1" ht="71.25" customHeight="1" x14ac:dyDescent="0.25">
      <c r="A49" s="37" t="s">
        <v>32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71">
        <f t="shared" si="4"/>
        <v>0</v>
      </c>
      <c r="I49" s="62"/>
      <c r="J49" s="82"/>
      <c r="K49" s="63"/>
    </row>
    <row r="50" spans="1:11" s="36" customFormat="1" ht="72" customHeight="1" x14ac:dyDescent="0.25">
      <c r="A50" s="37" t="s">
        <v>33</v>
      </c>
      <c r="B50" s="12">
        <v>650000</v>
      </c>
      <c r="C50" s="30">
        <v>0</v>
      </c>
      <c r="D50" s="30">
        <v>0</v>
      </c>
      <c r="E50" s="30">
        <v>0</v>
      </c>
      <c r="F50" s="30">
        <v>0</v>
      </c>
      <c r="G50" s="71">
        <f t="shared" si="4"/>
        <v>0</v>
      </c>
      <c r="I50" s="62"/>
      <c r="J50" s="82"/>
      <c r="K50" s="63"/>
    </row>
    <row r="51" spans="1:11" s="36" customFormat="1" ht="76.5" customHeight="1" thickBot="1" x14ac:dyDescent="0.3">
      <c r="A51" s="38" t="s">
        <v>34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73">
        <f t="shared" si="4"/>
        <v>0</v>
      </c>
      <c r="I51" s="62"/>
      <c r="J51" s="82"/>
      <c r="K51" s="63"/>
    </row>
    <row r="52" spans="1:11" s="36" customFormat="1" ht="54.75" customHeight="1" thickBot="1" x14ac:dyDescent="0.3">
      <c r="A52" s="7" t="s">
        <v>35</v>
      </c>
      <c r="B52" s="45">
        <v>0</v>
      </c>
      <c r="C52" s="45">
        <f>SUM(C53:C59)</f>
        <v>0</v>
      </c>
      <c r="D52" s="45">
        <f>SUM(D53:D59)</f>
        <v>0</v>
      </c>
      <c r="E52" s="45">
        <f>SUM(E53:E59)</f>
        <v>0</v>
      </c>
      <c r="F52" s="45">
        <f>SUM(F53:F59)</f>
        <v>0</v>
      </c>
      <c r="G52" s="46">
        <f t="shared" si="4"/>
        <v>0</v>
      </c>
      <c r="I52" s="62"/>
      <c r="J52" s="82"/>
    </row>
    <row r="53" spans="1:11" s="36" customFormat="1" ht="59.25" customHeight="1" x14ac:dyDescent="0.25">
      <c r="A53" s="35" t="s">
        <v>36</v>
      </c>
      <c r="B53" s="32">
        <v>0</v>
      </c>
      <c r="C53" s="32">
        <v>0</v>
      </c>
      <c r="D53" s="32">
        <v>0</v>
      </c>
      <c r="E53" s="32">
        <v>0</v>
      </c>
      <c r="F53" s="32">
        <v>0</v>
      </c>
      <c r="G53" s="74">
        <f t="shared" si="4"/>
        <v>0</v>
      </c>
      <c r="I53" s="62"/>
      <c r="J53" s="82"/>
      <c r="K53" s="78"/>
    </row>
    <row r="54" spans="1:11" s="36" customFormat="1" ht="68.25" customHeight="1" x14ac:dyDescent="0.25">
      <c r="A54" s="37" t="s">
        <v>37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71">
        <f t="shared" si="4"/>
        <v>0</v>
      </c>
      <c r="I54" s="62"/>
      <c r="J54" s="82"/>
      <c r="K54" s="78"/>
    </row>
    <row r="55" spans="1:11" s="36" customFormat="1" ht="68.25" customHeight="1" x14ac:dyDescent="0.25">
      <c r="A55" s="37" t="s">
        <v>38</v>
      </c>
      <c r="B55" s="30">
        <v>0</v>
      </c>
      <c r="C55" s="30">
        <v>0</v>
      </c>
      <c r="D55" s="30">
        <v>0</v>
      </c>
      <c r="E55" s="30">
        <v>0</v>
      </c>
      <c r="F55" s="22">
        <v>0</v>
      </c>
      <c r="G55" s="74">
        <f t="shared" si="4"/>
        <v>0</v>
      </c>
      <c r="I55" s="62"/>
      <c r="J55" s="82"/>
      <c r="K55" s="78"/>
    </row>
    <row r="56" spans="1:11" s="36" customFormat="1" ht="90" customHeight="1" x14ac:dyDescent="0.25">
      <c r="A56" s="37" t="s">
        <v>39</v>
      </c>
      <c r="B56" s="30">
        <v>0</v>
      </c>
      <c r="C56" s="30">
        <v>0</v>
      </c>
      <c r="D56" s="30">
        <v>0</v>
      </c>
      <c r="E56" s="30">
        <v>0</v>
      </c>
      <c r="F56" s="22">
        <v>0</v>
      </c>
      <c r="G56" s="74">
        <f t="shared" si="4"/>
        <v>0</v>
      </c>
      <c r="I56" s="62"/>
      <c r="J56" s="82"/>
      <c r="K56" s="78"/>
    </row>
    <row r="57" spans="1:11" s="36" customFormat="1" ht="82.5" customHeight="1" x14ac:dyDescent="0.25">
      <c r="A57" s="37" t="s">
        <v>40</v>
      </c>
      <c r="B57" s="30">
        <v>0</v>
      </c>
      <c r="C57" s="30">
        <v>0</v>
      </c>
      <c r="D57" s="30">
        <v>0</v>
      </c>
      <c r="E57" s="30">
        <v>0</v>
      </c>
      <c r="F57" s="22">
        <v>0</v>
      </c>
      <c r="G57" s="74">
        <f t="shared" si="4"/>
        <v>0</v>
      </c>
      <c r="I57" s="62"/>
      <c r="J57" s="82"/>
      <c r="K57" s="78"/>
    </row>
    <row r="58" spans="1:11" s="36" customFormat="1" ht="65.25" customHeight="1" x14ac:dyDescent="0.25">
      <c r="A58" s="37" t="s">
        <v>41</v>
      </c>
      <c r="B58" s="30">
        <v>0</v>
      </c>
      <c r="C58" s="30">
        <v>0</v>
      </c>
      <c r="D58" s="30">
        <v>0</v>
      </c>
      <c r="E58" s="30">
        <v>0</v>
      </c>
      <c r="F58" s="22">
        <v>0</v>
      </c>
      <c r="G58" s="74">
        <f t="shared" si="4"/>
        <v>0</v>
      </c>
      <c r="I58" s="62"/>
      <c r="J58" s="82"/>
      <c r="K58" s="78"/>
    </row>
    <row r="59" spans="1:11" s="36" customFormat="1" ht="69" customHeight="1" thickBot="1" x14ac:dyDescent="0.3">
      <c r="A59" s="38" t="s">
        <v>42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75">
        <f t="shared" si="4"/>
        <v>0</v>
      </c>
      <c r="I59" s="62"/>
      <c r="J59" s="82"/>
      <c r="K59" s="78"/>
    </row>
    <row r="60" spans="1:11" s="36" customFormat="1" ht="69" customHeight="1" thickBot="1" x14ac:dyDescent="0.3">
      <c r="A60" s="7" t="s">
        <v>43</v>
      </c>
      <c r="B60" s="11">
        <f>+B61+B62+B63+B64+B65+B66+B68</f>
        <v>60274183</v>
      </c>
      <c r="C60" s="45">
        <f>SUM(C61:C69)</f>
        <v>0</v>
      </c>
      <c r="D60" s="45">
        <f>SUM(D61:D69)</f>
        <v>0</v>
      </c>
      <c r="E60" s="45">
        <f>SUM(E61:E69)</f>
        <v>0</v>
      </c>
      <c r="F60" s="83">
        <f>SUM(F61:F69)</f>
        <v>309328.57</v>
      </c>
      <c r="G60" s="84">
        <f t="shared" si="4"/>
        <v>309328.57</v>
      </c>
      <c r="I60" s="62"/>
      <c r="J60" s="82"/>
    </row>
    <row r="61" spans="1:11" s="36" customFormat="1" ht="40.5" customHeight="1" x14ac:dyDescent="0.25">
      <c r="A61" s="35" t="s">
        <v>44</v>
      </c>
      <c r="B61" s="16">
        <v>5891879</v>
      </c>
      <c r="C61" s="31">
        <v>0</v>
      </c>
      <c r="D61" s="31">
        <v>0</v>
      </c>
      <c r="E61" s="31">
        <v>0</v>
      </c>
      <c r="F61" s="26">
        <v>243670</v>
      </c>
      <c r="G61" s="72">
        <f t="shared" si="4"/>
        <v>243670</v>
      </c>
      <c r="I61" s="62"/>
      <c r="J61" s="82"/>
      <c r="K61" s="78"/>
    </row>
    <row r="62" spans="1:11" s="36" customFormat="1" ht="61.5" customHeight="1" x14ac:dyDescent="0.25">
      <c r="A62" s="37" t="s">
        <v>45</v>
      </c>
      <c r="B62" s="12">
        <v>795900</v>
      </c>
      <c r="C62" s="30">
        <v>0</v>
      </c>
      <c r="D62" s="30">
        <v>0</v>
      </c>
      <c r="E62" s="30">
        <v>0</v>
      </c>
      <c r="F62" s="30">
        <v>0</v>
      </c>
      <c r="G62" s="71">
        <f t="shared" si="4"/>
        <v>0</v>
      </c>
      <c r="I62" s="62"/>
      <c r="J62" s="82"/>
      <c r="K62" s="78"/>
    </row>
    <row r="63" spans="1:11" s="36" customFormat="1" ht="75.75" customHeight="1" x14ac:dyDescent="0.25">
      <c r="A63" s="37" t="s">
        <v>46</v>
      </c>
      <c r="B63" s="12">
        <v>1500000</v>
      </c>
      <c r="C63" s="22">
        <v>0</v>
      </c>
      <c r="D63" s="22">
        <v>0</v>
      </c>
      <c r="E63" s="22">
        <v>0</v>
      </c>
      <c r="F63" s="22">
        <v>0</v>
      </c>
      <c r="G63" s="71">
        <f t="shared" si="4"/>
        <v>0</v>
      </c>
      <c r="I63" s="62"/>
      <c r="J63" s="82"/>
      <c r="K63" s="78"/>
    </row>
    <row r="64" spans="1:11" s="36" customFormat="1" ht="72.75" customHeight="1" x14ac:dyDescent="0.25">
      <c r="A64" s="37" t="s">
        <v>47</v>
      </c>
      <c r="B64" s="12">
        <v>50828145</v>
      </c>
      <c r="C64" s="30">
        <v>0</v>
      </c>
      <c r="D64" s="30">
        <v>0</v>
      </c>
      <c r="E64" s="30">
        <v>0</v>
      </c>
      <c r="F64" s="30">
        <v>0</v>
      </c>
      <c r="G64" s="71">
        <f t="shared" si="4"/>
        <v>0</v>
      </c>
      <c r="I64" s="62"/>
      <c r="J64" s="82"/>
      <c r="K64" s="78"/>
    </row>
    <row r="65" spans="1:11" s="36" customFormat="1" ht="60.75" customHeight="1" x14ac:dyDescent="0.25">
      <c r="A65" s="37" t="s">
        <v>48</v>
      </c>
      <c r="B65" s="12">
        <v>1058259</v>
      </c>
      <c r="C65" s="30">
        <v>0</v>
      </c>
      <c r="D65" s="30">
        <v>0</v>
      </c>
      <c r="E65" s="30">
        <v>0</v>
      </c>
      <c r="F65" s="85">
        <v>65658.570000000007</v>
      </c>
      <c r="G65" s="72">
        <f t="shared" si="4"/>
        <v>65658.570000000007</v>
      </c>
      <c r="I65" s="62"/>
      <c r="J65" s="82"/>
      <c r="K65" s="78"/>
    </row>
    <row r="66" spans="1:11" s="36" customFormat="1" ht="57.75" customHeight="1" x14ac:dyDescent="0.25">
      <c r="A66" s="37" t="s">
        <v>49</v>
      </c>
      <c r="B66" s="12">
        <v>100000</v>
      </c>
      <c r="C66" s="22">
        <v>0</v>
      </c>
      <c r="D66" s="22">
        <v>0</v>
      </c>
      <c r="E66" s="22">
        <v>0</v>
      </c>
      <c r="F66" s="22">
        <v>0</v>
      </c>
      <c r="G66" s="71">
        <f t="shared" si="4"/>
        <v>0</v>
      </c>
      <c r="I66" s="62"/>
      <c r="J66" s="82"/>
      <c r="K66" s="78"/>
    </row>
    <row r="67" spans="1:11" s="36" customFormat="1" ht="60" customHeight="1" x14ac:dyDescent="0.25">
      <c r="A67" s="37" t="s">
        <v>76</v>
      </c>
      <c r="B67" s="8">
        <v>0</v>
      </c>
      <c r="C67" s="30">
        <v>0</v>
      </c>
      <c r="D67" s="30">
        <v>0</v>
      </c>
      <c r="E67" s="30">
        <v>0</v>
      </c>
      <c r="F67" s="30">
        <v>0</v>
      </c>
      <c r="G67" s="71">
        <f t="shared" si="4"/>
        <v>0</v>
      </c>
      <c r="I67" s="62"/>
      <c r="J67" s="82"/>
      <c r="K67" s="78"/>
    </row>
    <row r="68" spans="1:11" s="36" customFormat="1" ht="44.25" customHeight="1" x14ac:dyDescent="0.25">
      <c r="A68" s="37" t="s">
        <v>50</v>
      </c>
      <c r="B68" s="12">
        <v>100000</v>
      </c>
      <c r="C68" s="30">
        <v>0</v>
      </c>
      <c r="D68" s="30">
        <v>0</v>
      </c>
      <c r="E68" s="30">
        <v>0</v>
      </c>
      <c r="F68" s="30">
        <v>0</v>
      </c>
      <c r="G68" s="71">
        <f t="shared" si="4"/>
        <v>0</v>
      </c>
      <c r="I68" s="62"/>
      <c r="J68" s="82"/>
      <c r="K68" s="78"/>
    </row>
    <row r="69" spans="1:11" s="36" customFormat="1" ht="88.5" customHeight="1" thickBot="1" x14ac:dyDescent="0.3">
      <c r="A69" s="38" t="s">
        <v>51</v>
      </c>
      <c r="B69" s="34">
        <v>0</v>
      </c>
      <c r="C69" s="30">
        <v>0</v>
      </c>
      <c r="D69" s="30">
        <v>0</v>
      </c>
      <c r="E69" s="30">
        <v>0</v>
      </c>
      <c r="F69" s="30">
        <v>0</v>
      </c>
      <c r="G69" s="71">
        <f t="shared" si="4"/>
        <v>0</v>
      </c>
      <c r="I69" s="62"/>
      <c r="J69" s="82"/>
      <c r="K69" s="78"/>
    </row>
    <row r="70" spans="1:11" s="36" customFormat="1" ht="40.5" customHeight="1" thickBot="1" x14ac:dyDescent="0.3">
      <c r="A70" s="7" t="s">
        <v>52</v>
      </c>
      <c r="B70" s="11">
        <f>+B71</f>
        <v>600000</v>
      </c>
      <c r="C70" s="45">
        <f>SUM(C71:C74)</f>
        <v>0</v>
      </c>
      <c r="D70" s="45">
        <f>SUM(D71:D74)</f>
        <v>0</v>
      </c>
      <c r="E70" s="45">
        <f>SUM(E71:E74)</f>
        <v>0</v>
      </c>
      <c r="F70" s="45">
        <f>SUM(F71:F74)</f>
        <v>0</v>
      </c>
      <c r="G70" s="46">
        <f t="shared" si="4"/>
        <v>0</v>
      </c>
      <c r="I70" s="62"/>
      <c r="J70" s="82"/>
    </row>
    <row r="71" spans="1:11" s="36" customFormat="1" ht="56.25" customHeight="1" x14ac:dyDescent="0.25">
      <c r="A71" s="35" t="s">
        <v>53</v>
      </c>
      <c r="B71" s="16">
        <v>600000</v>
      </c>
      <c r="C71" s="32">
        <v>0</v>
      </c>
      <c r="D71" s="32">
        <v>0</v>
      </c>
      <c r="E71" s="32">
        <v>0</v>
      </c>
      <c r="F71" s="32">
        <v>0</v>
      </c>
      <c r="G71" s="74">
        <f t="shared" si="4"/>
        <v>0</v>
      </c>
      <c r="I71" s="62"/>
      <c r="J71" s="82"/>
      <c r="K71" s="78"/>
    </row>
    <row r="72" spans="1:11" s="36" customFormat="1" ht="45" customHeight="1" x14ac:dyDescent="0.25">
      <c r="A72" s="37" t="s">
        <v>54</v>
      </c>
      <c r="B72" s="22">
        <v>0</v>
      </c>
      <c r="C72" s="30">
        <v>0</v>
      </c>
      <c r="D72" s="30">
        <v>0</v>
      </c>
      <c r="E72" s="30">
        <v>0</v>
      </c>
      <c r="F72" s="22">
        <v>0</v>
      </c>
      <c r="G72" s="74">
        <f t="shared" si="4"/>
        <v>0</v>
      </c>
      <c r="I72" s="62"/>
      <c r="J72" s="82"/>
      <c r="K72" s="78"/>
    </row>
    <row r="73" spans="1:11" s="36" customFormat="1" ht="58.5" customHeight="1" x14ac:dyDescent="0.25">
      <c r="A73" s="37" t="s">
        <v>55</v>
      </c>
      <c r="B73" s="22">
        <v>0</v>
      </c>
      <c r="C73" s="30">
        <v>0</v>
      </c>
      <c r="D73" s="30">
        <v>0</v>
      </c>
      <c r="E73" s="30">
        <v>0</v>
      </c>
      <c r="F73" s="22">
        <v>0</v>
      </c>
      <c r="G73" s="74">
        <f t="shared" si="4"/>
        <v>0</v>
      </c>
      <c r="I73" s="62"/>
      <c r="J73" s="82"/>
      <c r="K73" s="78"/>
    </row>
    <row r="74" spans="1:11" s="36" customFormat="1" ht="88.5" customHeight="1" thickBot="1" x14ac:dyDescent="0.3">
      <c r="A74" s="38" t="s">
        <v>72</v>
      </c>
      <c r="B74" s="30">
        <v>0</v>
      </c>
      <c r="C74" s="30">
        <v>0</v>
      </c>
      <c r="D74" s="30">
        <v>0</v>
      </c>
      <c r="E74" s="30">
        <v>0</v>
      </c>
      <c r="F74" s="32">
        <v>0</v>
      </c>
      <c r="G74" s="74">
        <f t="shared" si="4"/>
        <v>0</v>
      </c>
      <c r="I74" s="62"/>
      <c r="J74" s="82"/>
      <c r="K74" s="78"/>
    </row>
    <row r="75" spans="1:11" s="36" customFormat="1" ht="58.5" customHeight="1" thickBot="1" x14ac:dyDescent="0.3">
      <c r="A75" s="7" t="s">
        <v>85</v>
      </c>
      <c r="B75" s="45">
        <v>0</v>
      </c>
      <c r="C75" s="45">
        <f>SUM(C76:C77)</f>
        <v>0</v>
      </c>
      <c r="D75" s="45">
        <f>SUM(D76:D77)</f>
        <v>0</v>
      </c>
      <c r="E75" s="45">
        <f>SUM(E76:E77)</f>
        <v>0</v>
      </c>
      <c r="F75" s="45">
        <f>SUM(F76:F77)</f>
        <v>0</v>
      </c>
      <c r="G75" s="46">
        <f t="shared" si="4"/>
        <v>0</v>
      </c>
      <c r="I75" s="62"/>
      <c r="J75" s="82"/>
    </row>
    <row r="76" spans="1:11" s="36" customFormat="1" ht="53.25" customHeight="1" x14ac:dyDescent="0.25">
      <c r="A76" s="55" t="s">
        <v>75</v>
      </c>
      <c r="B76" s="81">
        <v>0</v>
      </c>
      <c r="C76" s="81">
        <v>0</v>
      </c>
      <c r="D76" s="81">
        <v>0</v>
      </c>
      <c r="E76" s="81">
        <v>0</v>
      </c>
      <c r="F76" s="81">
        <v>0</v>
      </c>
      <c r="G76" s="96">
        <f t="shared" si="4"/>
        <v>0</v>
      </c>
      <c r="I76" s="62"/>
      <c r="J76" s="82"/>
      <c r="K76" s="78"/>
    </row>
    <row r="77" spans="1:11" s="36" customFormat="1" ht="70.5" customHeight="1" thickBot="1" x14ac:dyDescent="0.3">
      <c r="A77" s="38" t="s">
        <v>56</v>
      </c>
      <c r="B77" s="30">
        <v>0</v>
      </c>
      <c r="C77" s="30">
        <v>0</v>
      </c>
      <c r="D77" s="30">
        <v>0</v>
      </c>
      <c r="E77" s="30">
        <v>0</v>
      </c>
      <c r="F77" s="32">
        <v>0</v>
      </c>
      <c r="G77" s="76">
        <f t="shared" si="4"/>
        <v>0</v>
      </c>
      <c r="I77" s="62"/>
      <c r="J77" s="82"/>
      <c r="K77" s="78"/>
    </row>
    <row r="78" spans="1:11" s="36" customFormat="1" ht="42" customHeight="1" thickBot="1" x14ac:dyDescent="0.3">
      <c r="A78" s="7" t="s">
        <v>57</v>
      </c>
      <c r="B78" s="45">
        <v>0</v>
      </c>
      <c r="C78" s="45">
        <f>SUM(C79:C81)</f>
        <v>0</v>
      </c>
      <c r="D78" s="45">
        <f>SUM(D79:D81)</f>
        <v>0</v>
      </c>
      <c r="E78" s="45">
        <f>SUM(E79:E81)</f>
        <v>0</v>
      </c>
      <c r="F78" s="45">
        <f>SUM(F79:F81)</f>
        <v>0</v>
      </c>
      <c r="G78" s="46">
        <f t="shared" si="4"/>
        <v>0</v>
      </c>
      <c r="I78" s="62"/>
      <c r="J78" s="82"/>
    </row>
    <row r="79" spans="1:11" s="36" customFormat="1" ht="55.5" customHeight="1" x14ac:dyDescent="0.25">
      <c r="A79" s="35" t="s">
        <v>58</v>
      </c>
      <c r="B79" s="31">
        <v>0</v>
      </c>
      <c r="C79" s="32">
        <v>0</v>
      </c>
      <c r="D79" s="32">
        <v>0</v>
      </c>
      <c r="E79" s="32">
        <v>0</v>
      </c>
      <c r="F79" s="32">
        <v>0</v>
      </c>
      <c r="G79" s="76">
        <f t="shared" si="4"/>
        <v>0</v>
      </c>
      <c r="I79" s="62"/>
      <c r="J79" s="82"/>
      <c r="K79" s="78"/>
    </row>
    <row r="80" spans="1:11" s="36" customFormat="1" ht="56.25" customHeight="1" x14ac:dyDescent="0.25">
      <c r="A80" s="37" t="s">
        <v>73</v>
      </c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71">
        <f t="shared" si="4"/>
        <v>0</v>
      </c>
      <c r="I80" s="62"/>
      <c r="J80" s="82"/>
      <c r="K80" s="78"/>
    </row>
    <row r="81" spans="1:11" s="36" customFormat="1" ht="70.5" customHeight="1" thickBot="1" x14ac:dyDescent="0.3">
      <c r="A81" s="38" t="s">
        <v>59</v>
      </c>
      <c r="B81" s="32">
        <v>0</v>
      </c>
      <c r="C81" s="30">
        <v>0</v>
      </c>
      <c r="D81" s="30">
        <v>0</v>
      </c>
      <c r="E81" s="30">
        <v>0</v>
      </c>
      <c r="F81" s="32">
        <v>0</v>
      </c>
      <c r="G81" s="76">
        <f t="shared" si="4"/>
        <v>0</v>
      </c>
      <c r="I81" s="62"/>
      <c r="J81" s="82"/>
      <c r="K81" s="78"/>
    </row>
    <row r="82" spans="1:11" s="36" customFormat="1" ht="41.25" customHeight="1" thickBot="1" x14ac:dyDescent="0.3">
      <c r="A82" s="47" t="s">
        <v>74</v>
      </c>
      <c r="B82" s="48">
        <f t="shared" ref="B82" si="5">+B18+B24+B34+B44+B60+B70</f>
        <v>2184597781</v>
      </c>
      <c r="C82" s="48">
        <f>+C18+C24+C34+C44+C52+C60+C70+C75+C78</f>
        <v>103251874.17</v>
      </c>
      <c r="D82" s="48">
        <f>+D18+D24+D34+D44+C52+D60+D70+D75+D78</f>
        <v>118204650.60000001</v>
      </c>
      <c r="E82" s="48">
        <f>+E18+E24+E34+E44+D52+E60+E70+E75+E78</f>
        <v>110256865.07000001</v>
      </c>
      <c r="F82" s="48">
        <f>+F18+F24+F34+F44+E52+F60+F70+F75+F78</f>
        <v>130667730.61999999</v>
      </c>
      <c r="G82" s="49">
        <f t="shared" si="4"/>
        <v>462381120.46000004</v>
      </c>
      <c r="I82" s="62"/>
      <c r="J82" s="82"/>
    </row>
    <row r="83" spans="1:11" s="36" customFormat="1" ht="47.25" customHeight="1" thickBot="1" x14ac:dyDescent="0.3">
      <c r="A83" s="7" t="s">
        <v>60</v>
      </c>
      <c r="B83" s="51">
        <v>0</v>
      </c>
      <c r="C83" s="51">
        <f>+C84+C87+C90</f>
        <v>0</v>
      </c>
      <c r="D83" s="51">
        <f>+D84+D87+D90</f>
        <v>0</v>
      </c>
      <c r="E83" s="51">
        <f>+E84+E87+E90</f>
        <v>0</v>
      </c>
      <c r="F83" s="80">
        <f>+F84+F87+F90</f>
        <v>0</v>
      </c>
      <c r="G83" s="52">
        <f t="shared" si="4"/>
        <v>0</v>
      </c>
      <c r="I83" s="62"/>
      <c r="J83" s="82"/>
      <c r="K83" s="78"/>
    </row>
    <row r="84" spans="1:11" s="36" customFormat="1" ht="48.75" customHeight="1" thickBot="1" x14ac:dyDescent="0.3">
      <c r="A84" s="7" t="s">
        <v>61</v>
      </c>
      <c r="B84" s="51">
        <v>0</v>
      </c>
      <c r="C84" s="51">
        <f>SUM(C85:C86)</f>
        <v>0</v>
      </c>
      <c r="D84" s="51">
        <f>SUM(D85:D86)</f>
        <v>0</v>
      </c>
      <c r="E84" s="51">
        <f>SUM(E85:E86)</f>
        <v>0</v>
      </c>
      <c r="F84" s="51">
        <f>SUM(F85:F86)</f>
        <v>0</v>
      </c>
      <c r="G84" s="50">
        <f t="shared" si="4"/>
        <v>0</v>
      </c>
      <c r="I84" s="62"/>
      <c r="J84" s="82"/>
      <c r="K84" s="78"/>
    </row>
    <row r="85" spans="1:11" s="36" customFormat="1" ht="65.25" customHeight="1" x14ac:dyDescent="0.25">
      <c r="A85" s="35" t="s">
        <v>62</v>
      </c>
      <c r="B85" s="31">
        <v>0</v>
      </c>
      <c r="C85" s="31">
        <v>0</v>
      </c>
      <c r="D85" s="31">
        <v>0</v>
      </c>
      <c r="E85" s="31">
        <v>0</v>
      </c>
      <c r="F85" s="81">
        <v>0</v>
      </c>
      <c r="G85" s="64">
        <f t="shared" si="4"/>
        <v>0</v>
      </c>
      <c r="I85" s="62"/>
      <c r="J85" s="82"/>
      <c r="K85" s="78"/>
    </row>
    <row r="86" spans="1:11" s="36" customFormat="1" ht="62.25" customHeight="1" thickBot="1" x14ac:dyDescent="0.3">
      <c r="A86" s="38" t="s">
        <v>63</v>
      </c>
      <c r="B86" s="32">
        <v>0</v>
      </c>
      <c r="C86" s="30">
        <v>0</v>
      </c>
      <c r="D86" s="30">
        <v>0</v>
      </c>
      <c r="E86" s="30">
        <v>0</v>
      </c>
      <c r="F86" s="30">
        <v>0</v>
      </c>
      <c r="G86" s="65">
        <f t="shared" si="4"/>
        <v>0</v>
      </c>
      <c r="I86" s="62"/>
      <c r="J86" s="82"/>
      <c r="K86" s="78"/>
    </row>
    <row r="87" spans="1:11" s="36" customFormat="1" ht="50.25" customHeight="1" thickBot="1" x14ac:dyDescent="0.3">
      <c r="A87" s="7" t="s">
        <v>64</v>
      </c>
      <c r="B87" s="51">
        <v>0</v>
      </c>
      <c r="C87" s="51">
        <f>SUM(C88:C89)</f>
        <v>0</v>
      </c>
      <c r="D87" s="51">
        <f>SUM(D88:D89)</f>
        <v>0</v>
      </c>
      <c r="E87" s="51">
        <f>SUM(E88:E89)</f>
        <v>0</v>
      </c>
      <c r="F87" s="51">
        <f>SUM(F88:F89)</f>
        <v>0</v>
      </c>
      <c r="G87" s="50">
        <f t="shared" si="4"/>
        <v>0</v>
      </c>
      <c r="I87" s="62"/>
      <c r="J87" s="82"/>
    </row>
    <row r="88" spans="1:11" s="36" customFormat="1" ht="45.75" customHeight="1" x14ac:dyDescent="0.25">
      <c r="A88" s="35" t="s">
        <v>65</v>
      </c>
      <c r="B88" s="31">
        <v>0</v>
      </c>
      <c r="C88" s="31">
        <v>0</v>
      </c>
      <c r="D88" s="31">
        <v>0</v>
      </c>
      <c r="E88" s="31">
        <v>0</v>
      </c>
      <c r="F88" s="31">
        <v>0</v>
      </c>
      <c r="G88" s="64">
        <f t="shared" si="4"/>
        <v>0</v>
      </c>
      <c r="I88" s="62"/>
      <c r="J88" s="82"/>
      <c r="K88" s="78"/>
    </row>
    <row r="89" spans="1:11" s="36" customFormat="1" ht="53.25" customHeight="1" thickBot="1" x14ac:dyDescent="0.3">
      <c r="A89" s="38" t="s">
        <v>66</v>
      </c>
      <c r="B89" s="30">
        <v>0</v>
      </c>
      <c r="C89" s="30">
        <v>0</v>
      </c>
      <c r="D89" s="30">
        <v>0</v>
      </c>
      <c r="E89" s="30">
        <v>0</v>
      </c>
      <c r="F89" s="32">
        <v>0</v>
      </c>
      <c r="G89" s="66">
        <f t="shared" si="4"/>
        <v>0</v>
      </c>
      <c r="I89" s="62"/>
      <c r="J89" s="82"/>
      <c r="K89" s="78"/>
    </row>
    <row r="90" spans="1:11" s="36" customFormat="1" ht="53.25" customHeight="1" thickBot="1" x14ac:dyDescent="0.3">
      <c r="A90" s="7" t="s">
        <v>67</v>
      </c>
      <c r="B90" s="51">
        <v>0</v>
      </c>
      <c r="C90" s="51">
        <f>SUM(C91)</f>
        <v>0</v>
      </c>
      <c r="D90" s="51">
        <f>SUM(D91)</f>
        <v>0</v>
      </c>
      <c r="E90" s="51">
        <f>SUM(E91)</f>
        <v>0</v>
      </c>
      <c r="F90" s="51">
        <f>SUM(F91)</f>
        <v>0</v>
      </c>
      <c r="G90" s="50">
        <f t="shared" si="4"/>
        <v>0</v>
      </c>
      <c r="I90" s="62"/>
      <c r="J90" s="82"/>
    </row>
    <row r="91" spans="1:11" s="36" customFormat="1" ht="71.25" customHeight="1" thickBot="1" x14ac:dyDescent="0.3">
      <c r="A91" s="40" t="s">
        <v>68</v>
      </c>
      <c r="B91" s="32">
        <v>0</v>
      </c>
      <c r="C91" s="32">
        <v>0</v>
      </c>
      <c r="D91" s="32">
        <v>0</v>
      </c>
      <c r="E91" s="32">
        <v>0</v>
      </c>
      <c r="F91" s="32">
        <v>0</v>
      </c>
      <c r="G91" s="66">
        <f t="shared" si="4"/>
        <v>0</v>
      </c>
      <c r="I91" s="62"/>
      <c r="J91" s="82"/>
      <c r="K91" s="78"/>
    </row>
    <row r="92" spans="1:11" s="36" customFormat="1" ht="48.75" customHeight="1" thickBot="1" x14ac:dyDescent="0.3">
      <c r="A92" s="7" t="s">
        <v>69</v>
      </c>
      <c r="B92" s="45">
        <v>0</v>
      </c>
      <c r="C92" s="45">
        <f>+C83</f>
        <v>0</v>
      </c>
      <c r="D92" s="45">
        <f>+D83</f>
        <v>0</v>
      </c>
      <c r="E92" s="45">
        <f>+E83</f>
        <v>0</v>
      </c>
      <c r="F92" s="45">
        <f>+F83</f>
        <v>0</v>
      </c>
      <c r="G92" s="50">
        <f t="shared" si="4"/>
        <v>0</v>
      </c>
      <c r="I92" s="62"/>
      <c r="J92" s="82"/>
    </row>
    <row r="93" spans="1:11" s="36" customFormat="1" ht="49.5" customHeight="1" thickBot="1" x14ac:dyDescent="0.3">
      <c r="A93" s="53" t="s">
        <v>70</v>
      </c>
      <c r="B93" s="54">
        <f t="shared" ref="B93:C93" si="6">+B82+B92</f>
        <v>2184597781</v>
      </c>
      <c r="C93" s="54">
        <f t="shared" si="6"/>
        <v>103251874.17</v>
      </c>
      <c r="D93" s="54">
        <f t="shared" ref="D93:E93" si="7">+D82+D92</f>
        <v>118204650.60000001</v>
      </c>
      <c r="E93" s="54">
        <f t="shared" si="7"/>
        <v>110256865.07000001</v>
      </c>
      <c r="F93" s="54">
        <f t="shared" ref="F93" si="8">+F82+F92</f>
        <v>130667730.61999999</v>
      </c>
      <c r="G93" s="28">
        <f t="shared" si="4"/>
        <v>462381120.46000004</v>
      </c>
      <c r="I93" s="62"/>
      <c r="J93" s="82"/>
      <c r="K93" s="63"/>
    </row>
    <row r="94" spans="1:11" ht="15.75" customHeight="1" x14ac:dyDescent="0.25">
      <c r="A94" s="6"/>
      <c r="B94" s="18"/>
      <c r="C94" s="23"/>
      <c r="D94" s="23"/>
      <c r="E94" s="23"/>
      <c r="F94" s="23"/>
      <c r="G94" s="25"/>
    </row>
    <row r="95" spans="1:11" ht="15.75" customHeight="1" x14ac:dyDescent="0.3">
      <c r="A95" s="93" t="s">
        <v>81</v>
      </c>
      <c r="B95" s="93"/>
      <c r="C95" s="94"/>
      <c r="D95" s="94"/>
      <c r="E95" s="94"/>
      <c r="F95" s="94"/>
      <c r="G95" s="94"/>
    </row>
    <row r="96" spans="1:11" s="36" customFormat="1" ht="30" customHeight="1" x14ac:dyDescent="0.25">
      <c r="A96" s="87" t="s">
        <v>82</v>
      </c>
      <c r="B96" s="87"/>
      <c r="C96" s="88"/>
      <c r="D96" s="88"/>
      <c r="E96" s="88"/>
      <c r="F96" s="88"/>
      <c r="G96" s="88"/>
      <c r="I96" s="62"/>
    </row>
    <row r="97" spans="1:9" s="36" customFormat="1" ht="30" customHeight="1" x14ac:dyDescent="0.25">
      <c r="A97" s="87" t="s">
        <v>83</v>
      </c>
      <c r="B97" s="87"/>
      <c r="C97" s="88"/>
      <c r="D97" s="88"/>
      <c r="E97" s="88"/>
      <c r="F97" s="88"/>
      <c r="G97" s="88"/>
      <c r="I97" s="62"/>
    </row>
    <row r="98" spans="1:9" ht="30" customHeight="1" x14ac:dyDescent="0.25">
      <c r="A98" s="87" t="s">
        <v>84</v>
      </c>
      <c r="B98" s="87"/>
      <c r="C98" s="88"/>
      <c r="D98" s="88"/>
      <c r="E98" s="88"/>
      <c r="F98" s="88"/>
      <c r="G98" s="88"/>
    </row>
    <row r="99" spans="1:9" ht="48.6" customHeight="1" x14ac:dyDescent="0.3">
      <c r="A99" s="3"/>
      <c r="B99" s="19"/>
      <c r="C99" s="24"/>
      <c r="D99" s="24"/>
      <c r="E99" s="24"/>
      <c r="F99" s="24"/>
    </row>
    <row r="100" spans="1:9" ht="15.75" customHeight="1" x14ac:dyDescent="0.3">
      <c r="A100" s="3"/>
      <c r="B100" s="19"/>
      <c r="C100" s="24"/>
      <c r="D100" s="24"/>
      <c r="E100" s="24"/>
      <c r="F100" s="24"/>
    </row>
    <row r="101" spans="1:9" ht="15.75" customHeight="1" x14ac:dyDescent="0.3">
      <c r="A101" s="3"/>
      <c r="B101" s="19"/>
      <c r="C101" s="24"/>
      <c r="D101" s="24"/>
      <c r="E101" s="24"/>
      <c r="F101" s="24"/>
    </row>
    <row r="102" spans="1:9" ht="15.75" customHeight="1" x14ac:dyDescent="0.25">
      <c r="A102" s="4"/>
      <c r="B102" s="20"/>
      <c r="C102" s="13"/>
      <c r="D102" s="13"/>
      <c r="E102" s="13"/>
      <c r="F102" s="13"/>
    </row>
    <row r="103" spans="1:9" ht="15.75" customHeight="1" x14ac:dyDescent="0.25"/>
    <row r="104" spans="1:9" ht="15.75" customHeight="1" x14ac:dyDescent="0.25"/>
    <row r="105" spans="1:9" ht="15.75" customHeight="1" x14ac:dyDescent="0.25"/>
    <row r="106" spans="1:9" ht="15.75" customHeight="1" x14ac:dyDescent="0.25"/>
    <row r="107" spans="1:9" ht="15.75" customHeight="1" x14ac:dyDescent="0.25"/>
    <row r="108" spans="1:9" ht="15.75" customHeight="1" x14ac:dyDescent="0.25"/>
    <row r="109" spans="1:9" ht="15.75" customHeight="1" x14ac:dyDescent="0.25"/>
    <row r="110" spans="1:9" ht="15.75" customHeight="1" x14ac:dyDescent="0.25"/>
    <row r="111" spans="1:9" ht="15.75" customHeight="1" x14ac:dyDescent="0.25"/>
    <row r="112" spans="1:9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9">
    <mergeCell ref="A96:G96"/>
    <mergeCell ref="A97:G97"/>
    <mergeCell ref="A98:G98"/>
    <mergeCell ref="A14:G14"/>
    <mergeCell ref="A10:B10"/>
    <mergeCell ref="A11:C11"/>
    <mergeCell ref="A13:G13"/>
    <mergeCell ref="A12:G12"/>
    <mergeCell ref="A95:G95"/>
  </mergeCells>
  <phoneticPr fontId="9" type="noConversion"/>
  <printOptions horizontalCentered="1"/>
  <pageMargins left="0.23622047244094491" right="0.11811023622047245" top="0.55118110236220474" bottom="0.23622047244094491" header="0.11811023622047245" footer="0.11811023622047245"/>
  <pageSetup scale="68" orientation="landscape" r:id="rId1"/>
  <ignoredErrors>
    <ignoredError sqref="C52 C60 C70 C75 C87 G19:G9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GASTOS ABRIL 2026</vt:lpstr>
      <vt:lpstr>'EJECUCIÓN GASTOS ABRIL 2026'!Área_de_impresión</vt:lpstr>
      <vt:lpstr>'EJECUCIÓN GASTOS ABRIL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Dpto.  Acceso a la Informacion</cp:lastModifiedBy>
  <cp:lastPrinted>2026-05-11T16:15:12Z</cp:lastPrinted>
  <dcterms:created xsi:type="dcterms:W3CDTF">2018-04-17T18:57:16Z</dcterms:created>
  <dcterms:modified xsi:type="dcterms:W3CDTF">2026-05-11T16:16:40Z</dcterms:modified>
</cp:coreProperties>
</file>