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C25B39D4-78E1-4D25-A26C-F75FA28B00C0}" xr6:coauthVersionLast="47" xr6:coauthVersionMax="47" xr10:uidLastSave="{00000000-0000-0000-0000-000000000000}"/>
  <bookViews>
    <workbookView xWindow="1095" yWindow="105" windowWidth="21570" windowHeight="13635" xr2:uid="{00000000-000D-0000-FFFF-FFFF00000000}"/>
  </bookViews>
  <sheets>
    <sheet name="EJECUCIÓN GASTOS JUNIO 2026" sheetId="1" r:id="rId1"/>
  </sheets>
  <definedNames>
    <definedName name="_xlnm.Print_Area" localSheetId="0">'EJECUCIÓN GASTOS JUNIO 2026'!$A$1:$I$115</definedName>
    <definedName name="_xlnm.Print_Titles" localSheetId="0">'EJECUCIÓN GASTOS JUNIO 2026'!$16:$16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I91" i="1" l="1"/>
  <c r="I89" i="1"/>
  <c r="I88" i="1"/>
  <c r="I86" i="1"/>
  <c r="I85" i="1"/>
  <c r="I81" i="1"/>
  <c r="I80" i="1"/>
  <c r="I79" i="1"/>
  <c r="I77" i="1"/>
  <c r="I76" i="1"/>
  <c r="I74" i="1"/>
  <c r="I73" i="1"/>
  <c r="I72" i="1"/>
  <c r="I71" i="1"/>
  <c r="I69" i="1"/>
  <c r="I68" i="1"/>
  <c r="I67" i="1"/>
  <c r="I66" i="1"/>
  <c r="I65" i="1"/>
  <c r="I64" i="1"/>
  <c r="I63" i="1"/>
  <c r="I62" i="1"/>
  <c r="I61" i="1"/>
  <c r="I59" i="1"/>
  <c r="I58" i="1"/>
  <c r="I57" i="1"/>
  <c r="I56" i="1"/>
  <c r="I55" i="1"/>
  <c r="I54" i="1"/>
  <c r="I53" i="1"/>
  <c r="I51" i="1"/>
  <c r="I50" i="1"/>
  <c r="I49" i="1"/>
  <c r="I48" i="1"/>
  <c r="I47" i="1"/>
  <c r="I46" i="1"/>
  <c r="I45" i="1"/>
  <c r="I43" i="1"/>
  <c r="I42" i="1"/>
  <c r="I41" i="1"/>
  <c r="I40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G90" i="1" l="1"/>
  <c r="G87" i="1"/>
  <c r="G84" i="1"/>
  <c r="G83" i="1" s="1"/>
  <c r="G92" i="1" s="1"/>
  <c r="G78" i="1"/>
  <c r="G75" i="1"/>
  <c r="G70" i="1"/>
  <c r="G60" i="1"/>
  <c r="G52" i="1"/>
  <c r="G44" i="1"/>
  <c r="G34" i="1"/>
  <c r="G24" i="1"/>
  <c r="G18" i="1"/>
  <c r="H24" i="1"/>
  <c r="H34" i="1"/>
  <c r="H44" i="1"/>
  <c r="H52" i="1"/>
  <c r="H60" i="1"/>
  <c r="H70" i="1"/>
  <c r="H75" i="1"/>
  <c r="H78" i="1"/>
  <c r="H84" i="1"/>
  <c r="H87" i="1"/>
  <c r="H90" i="1"/>
  <c r="F90" i="1"/>
  <c r="F87" i="1"/>
  <c r="F84" i="1"/>
  <c r="F78" i="1"/>
  <c r="F75" i="1"/>
  <c r="F70" i="1"/>
  <c r="F60" i="1"/>
  <c r="F52" i="1"/>
  <c r="F44" i="1"/>
  <c r="F34" i="1"/>
  <c r="F24" i="1"/>
  <c r="F18" i="1"/>
  <c r="E90" i="1"/>
  <c r="E87" i="1"/>
  <c r="E84" i="1"/>
  <c r="E78" i="1"/>
  <c r="E75" i="1"/>
  <c r="E70" i="1"/>
  <c r="E60" i="1"/>
  <c r="E52" i="1"/>
  <c r="E34" i="1"/>
  <c r="E24" i="1"/>
  <c r="E18" i="1"/>
  <c r="C18" i="1"/>
  <c r="D90" i="1"/>
  <c r="D87" i="1"/>
  <c r="D84" i="1"/>
  <c r="D78" i="1"/>
  <c r="D75" i="1"/>
  <c r="D70" i="1"/>
  <c r="D60" i="1"/>
  <c r="D52" i="1"/>
  <c r="D44" i="1"/>
  <c r="D34" i="1"/>
  <c r="D24" i="1"/>
  <c r="D18" i="1"/>
  <c r="G82" i="1" l="1"/>
  <c r="F83" i="1"/>
  <c r="F92" i="1" s="1"/>
  <c r="F82" i="1"/>
  <c r="H18" i="1"/>
  <c r="I18" i="1" s="1"/>
  <c r="H83" i="1"/>
  <c r="H92" i="1" s="1"/>
  <c r="E44" i="1"/>
  <c r="D83" i="1"/>
  <c r="D92" i="1" s="1"/>
  <c r="E83" i="1"/>
  <c r="E92" i="1" s="1"/>
  <c r="C90" i="1"/>
  <c r="I90" i="1" s="1"/>
  <c r="C87" i="1"/>
  <c r="I87" i="1" s="1"/>
  <c r="C84" i="1"/>
  <c r="I84" i="1" s="1"/>
  <c r="C78" i="1"/>
  <c r="I78" i="1" s="1"/>
  <c r="C75" i="1"/>
  <c r="I75" i="1" s="1"/>
  <c r="C70" i="1"/>
  <c r="I70" i="1" s="1"/>
  <c r="C60" i="1"/>
  <c r="I60" i="1" s="1"/>
  <c r="C52" i="1"/>
  <c r="I52" i="1" s="1"/>
  <c r="C44" i="1"/>
  <c r="C34" i="1"/>
  <c r="I34" i="1" s="1"/>
  <c r="C24" i="1"/>
  <c r="I24" i="1" s="1"/>
  <c r="I44" i="1" l="1"/>
  <c r="G17" i="1"/>
  <c r="G93" i="1"/>
  <c r="F17" i="1"/>
  <c r="F93" i="1"/>
  <c r="H82" i="1"/>
  <c r="D82" i="1"/>
  <c r="D93" i="1" s="1"/>
  <c r="E82" i="1"/>
  <c r="C82" i="1"/>
  <c r="C83" i="1"/>
  <c r="I83" i="1" s="1"/>
  <c r="I82" i="1" l="1"/>
  <c r="D17" i="1"/>
  <c r="H93" i="1"/>
  <c r="H17" i="1"/>
  <c r="E93" i="1"/>
  <c r="E17" i="1"/>
  <c r="C92" i="1"/>
  <c r="I92" i="1" s="1"/>
  <c r="B44" i="1"/>
  <c r="B60" i="1"/>
  <c r="B70" i="1"/>
  <c r="B34" i="1"/>
  <c r="B24" i="1"/>
  <c r="B18" i="1"/>
  <c r="B82" i="1" l="1"/>
  <c r="B17" i="1" l="1"/>
  <c r="B93" i="1"/>
  <c r="C93" i="1"/>
  <c r="I93" i="1" s="1"/>
  <c r="C17" i="1"/>
  <c r="I17" i="1" s="1"/>
</calcChain>
</file>

<file path=xl/sharedStrings.xml><?xml version="1.0" encoding="utf-8"?>
<sst xmlns="http://schemas.openxmlformats.org/spreadsheetml/2006/main" count="93" uniqueCount="93">
  <si>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</si>
  <si>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</si>
  <si>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</si>
  <si>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</si>
  <si>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</si>
  <si>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</si>
  <si>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</si>
  <si>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</si>
  <si>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</si>
  <si>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</si>
  <si>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</si>
  <si>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</si>
  <si>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</si>
  <si>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</si>
  <si>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</si>
  <si>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</si>
  <si>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</si>
  <si>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</si>
  <si>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</si>
  <si>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</si>
  <si>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</si>
  <si>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</si>
  <si>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</si>
  <si>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</si>
  <si>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</si>
  <si>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</si>
  <si>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</si>
  <si>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</si>
  <si>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</si>
  <si>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</si>
  <si>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</si>
  <si>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</si>
  <si>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</si>
  <si>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</si>
  <si>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</si>
  <si>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</si>
  <si>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</si>
  <si>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</si>
  <si>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</si>
  <si>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</si>
  <si>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</si>
  <si>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</si>
  <si>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</si>
  <si>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</si>
  <si>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</si>
  <si>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</si>
  <si>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</si>
  <si>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</si>
  <si>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</si>
  <si>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</si>
  <si>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</si>
  <si>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</si>
  <si>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</si>
  <si>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</si>
  <si>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</si>
  <si>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</si>
  <si>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</si>
  <si>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</si>
  <si>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</si>
  <si>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</si>
  <si>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</si>
  <si>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</si>
  <si>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</si>
  <si>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</si>
  <si>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</si>
  <si>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</si>
  <si>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</si>
  <si>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</si>
  <si>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</si>
  <si>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</si>
  <si>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</si>
  <si>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</si>
  <si>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</si>
  <si>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</si>
  <si>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</si>
  <si>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</si>
  <si>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</si>
  <si>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</si>
  <si>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</si>
  <si>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</si>
  <si>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</si>
  <si>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</si>
  <si>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</si>
  <si>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</si>
  <si>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</si>
  <si>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2.8 - ADQUISICIÓN DE ACTIVOS FINANCIEROS CON FINES DE POLÍTICA</t>
  </si>
  <si>
    <t>DETALLE</t>
  </si>
  <si>
    <t>FEBRERO</t>
  </si>
  <si>
    <t>MARZO</t>
  </si>
  <si>
    <t>ABRIL</t>
  </si>
  <si>
    <t>MAYO</t>
  </si>
  <si>
    <t>JUNIO</t>
  </si>
  <si>
    <t xml:space="preserve">   DESDE 01 ENERO AL 30 DE JUNIO,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</si>
</sst>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theme="4" tint="0.79998168889431442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7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11" fillId="0" borderId="0" xfId="0" applyNumberFormat="1" applyFont="1" applyAlignment="1">
      <alignment horizontal="right" vertical="center"/>
    </xf>
    <xf numFmtId="43" fontId="11" fillId="0" borderId="3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 wrapText="1"/>
    </xf>
    <xf numFmtId="43" fontId="8" fillId="0" borderId="8" xfId="0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9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2" fontId="8" fillId="0" borderId="7" xfId="1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43" fontId="8" fillId="3" borderId="7" xfId="1" applyFont="1" applyFill="1" applyBorder="1" applyAlignment="1">
      <alignment horizontal="right" vertical="center" wrapText="1"/>
    </xf>
    <xf numFmtId="43" fontId="8" fillId="3" borderId="8" xfId="0" applyNumberFormat="1" applyFont="1" applyFill="1" applyBorder="1" applyAlignment="1">
      <alignment horizontal="right" vertical="center"/>
    </xf>
    <xf numFmtId="2" fontId="11" fillId="0" borderId="8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5" xfId="1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left" vertical="center" wrapText="1"/>
    </xf>
    <xf numFmtId="43" fontId="11" fillId="0" borderId="17" xfId="1" applyFont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0" fontId="11" fillId="0" borderId="18" xfId="0" applyFont="1" applyBorder="1" applyAlignment="1">
      <alignment horizontal="left" vertical="center" wrapText="1"/>
    </xf>
    <xf numFmtId="43" fontId="11" fillId="0" borderId="19" xfId="1" applyFont="1" applyBorder="1" applyAlignment="1">
      <alignment horizontal="right" vertical="center" wrapText="1"/>
    </xf>
    <xf numFmtId="43" fontId="11" fillId="0" borderId="19" xfId="1" applyFont="1" applyBorder="1" applyAlignment="1">
      <alignment horizontal="right" vertical="center"/>
    </xf>
    <xf numFmtId="2" fontId="11" fillId="0" borderId="20" xfId="1" applyNumberFormat="1" applyFont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2" fontId="11" fillId="0" borderId="22" xfId="1" applyNumberFormat="1" applyFont="1" applyBorder="1" applyAlignment="1">
      <alignment horizontal="right" vertical="center"/>
    </xf>
    <xf numFmtId="43" fontId="8" fillId="0" borderId="23" xfId="0" applyNumberFormat="1" applyFont="1" applyBorder="1" applyAlignment="1">
      <alignment horizontal="right" vertical="center"/>
    </xf>
    <xf numFmtId="43" fontId="8" fillId="0" borderId="20" xfId="0" applyNumberFormat="1" applyFont="1" applyBorder="1" applyAlignment="1">
      <alignment horizontal="right" vertical="center"/>
    </xf>
    <xf numFmtId="2" fontId="8" fillId="0" borderId="24" xfId="1" applyNumberFormat="1" applyFont="1" applyBorder="1" applyAlignment="1">
      <alignment horizontal="right" vertical="center"/>
    </xf>
    <xf numFmtId="43" fontId="8" fillId="0" borderId="25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43" fontId="8" fillId="0" borderId="24" xfId="1" applyFont="1" applyBorder="1" applyAlignment="1">
      <alignment horizontal="right" vertical="center"/>
    </xf>
    <xf numFmtId="2" fontId="8" fillId="0" borderId="21" xfId="0" applyNumberFormat="1" applyFont="1" applyBorder="1" applyAlignment="1">
      <alignment horizontal="right" vertical="center"/>
    </xf>
    <xf numFmtId="2" fontId="8" fillId="0" borderId="20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2" fontId="8" fillId="0" borderId="22" xfId="0" applyNumberFormat="1" applyFont="1" applyBorder="1" applyAlignment="1">
      <alignment horizontal="right" vertical="center"/>
    </xf>
    <xf numFmtId="43" fontId="11" fillId="0" borderId="27" xfId="1" applyFont="1" applyBorder="1" applyAlignment="1">
      <alignment horizontal="right" vertical="center"/>
    </xf>
    <xf numFmtId="2" fontId="11" fillId="0" borderId="28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43" fontId="8" fillId="0" borderId="7" xfId="1" applyFont="1" applyBorder="1" applyAlignment="1">
      <alignment horizontal="right" vertical="center"/>
    </xf>
    <xf numFmtId="43" fontId="8" fillId="0" borderId="8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8" fillId="0" borderId="20" xfId="1" applyFont="1" applyBorder="1" applyAlignment="1">
      <alignment horizontal="right" vertical="center"/>
    </xf>
    <xf numFmtId="43" fontId="11" fillId="4" borderId="17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right" vertical="center" wrapText="1"/>
    </xf>
    <xf numFmtId="0" fontId="8" fillId="5" borderId="29" xfId="0" applyFont="1" applyFill="1" applyBorder="1" applyAlignment="1">
      <alignment horizontal="left" vertical="center" wrapText="1"/>
    </xf>
    <xf numFmtId="43" fontId="8" fillId="2" borderId="29" xfId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1469584</xdr:colOff>
      <xdr:row>0</xdr:row>
      <xdr:rowOff>95248</xdr:rowOff>
    </xdr:from>
    <xdr:ext cx="3796380" cy="2340431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11340"/>
        <a:stretch>
          <a:fillRect/>
        </a:stretch>
      </xdr:blipFill>
      <xdr:spPr>
        <a:xfrm>
          <a:off x="5456477" y="95248"/>
          <a:ext cx="3796380" cy="2340431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0</xdr:col>
      <xdr:colOff>1020514</xdr:colOff>
      <xdr:row>104</xdr:row>
      <xdr:rowOff>70292</xdr:rowOff>
    </xdr:from>
    <xdr:ext cx="3686808" cy="988574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020514" y="65670328"/>
          <a:ext cx="3686808" cy="988574"/>
          <a:chOff x="-552908" y="-66817"/>
          <a:chExt cx="2243820" cy="444458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6" y="-66817"/>
            <a:ext cx="2053792" cy="444458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18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18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552908" y="1699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104</xdr:row>
      <xdr:rowOff>0</xdr:rowOff>
    </xdr:from>
    <xdr:to>
      <xdr:col>4</xdr:col>
      <xdr:colOff>0</xdr:colOff>
      <xdr:row>109</xdr:row>
      <xdr:rowOff>172987</xdr:rowOff>
    </xdr:to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9337574B-7CB5-4F80-8799-58AE1F6F3F56}"/>
            </a:ext>
          </a:extLst>
        </xdr:cNvPr>
        <xdr:cNvSpPr txBox="1"/>
      </xdr:nvSpPr>
      <xdr:spPr>
        <a:xfrm>
          <a:off x="4177393" y="66960750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>
    <xdr:from>
      <xdr:col>5</xdr:col>
      <xdr:colOff>231321</xdr:colOff>
      <xdr:row>105</xdr:row>
      <xdr:rowOff>122465</xdr:rowOff>
    </xdr:from>
    <xdr:to>
      <xdr:col>7</xdr:col>
      <xdr:colOff>421821</xdr:colOff>
      <xdr:row>111</xdr:row>
      <xdr:rowOff>40823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806D16B0-F702-41EA-B438-48FB8503190A}"/>
            </a:ext>
          </a:extLst>
        </xdr:cNvPr>
        <xdr:cNvSpPr txBox="1"/>
      </xdr:nvSpPr>
      <xdr:spPr>
        <a:xfrm>
          <a:off x="8749392" y="66089894"/>
          <a:ext cx="3211286" cy="1143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ES" sz="1800" b="1">
              <a:latin typeface="Book Antiqua"/>
              <a:ea typeface="Book Antiqua"/>
              <a:cs typeface="Book Antiqua"/>
              <a:sym typeface="Book Antiqua"/>
            </a:rPr>
            <a:t>Lic. Carlos Ortega García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ES" sz="1800" b="1">
              <a:latin typeface="Book Antiqua"/>
              <a:ea typeface="Book Antiqua"/>
              <a:cs typeface="Book Antiqua"/>
              <a:sym typeface="Book Antiqua"/>
            </a:rPr>
            <a:t>Director Adm. y Financiero</a:t>
          </a:r>
          <a:endParaRPr sz="1800" b="1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 editAs="oneCell">
    <xdr:from>
      <xdr:col>4</xdr:col>
      <xdr:colOff>1455964</xdr:colOff>
      <xdr:row>105</xdr:row>
      <xdr:rowOff>13607</xdr:rowOff>
    </xdr:from>
    <xdr:to>
      <xdr:col>7</xdr:col>
      <xdr:colOff>619282</xdr:colOff>
      <xdr:row>105</xdr:row>
      <xdr:rowOff>25800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C1B601-3AF9-8684-E899-7692492A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3643" y="65981036"/>
          <a:ext cx="3694496" cy="1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5"/>
  <sheetViews>
    <sheetView showGridLines="0" tabSelected="1" topLeftCell="A56" zoomScale="70" zoomScaleNormal="70" zoomScaleSheetLayoutView="100" workbookViewId="0">
      <selection activeCell="F57" sqref="F57"/>
    </sheetView>
  </sheetViews>
  <sheetFormatPr baseColWidth="10" defaultColWidth="14.42578125" defaultRowHeight="15" customHeight="1" x14ac:dyDescent="0.25"/>
  <cols>
    <col min="1" max="1" width="37.140625" customWidth="1"/>
    <col min="2" max="2" width="22.7109375" style="21" customWidth="1"/>
    <col min="3" max="8" width="22.7109375" style="14" customWidth="1"/>
    <col min="9" max="9" width="22.7109375" style="21" customWidth="1"/>
    <col min="10" max="10" width="7" customWidth="1"/>
  </cols>
  <sheetData>
    <row r="1" spans="1:10" ht="18.75" x14ac:dyDescent="0.25">
      <c r="A1" s="1"/>
      <c r="B1" s="9"/>
      <c r="C1" s="9"/>
      <c r="D1" s="9"/>
      <c r="E1" s="9"/>
      <c r="F1" s="9"/>
      <c r="G1" s="9"/>
      <c r="H1" s="9"/>
    </row>
    <row r="2" spans="1:10" ht="18.75" x14ac:dyDescent="0.25">
      <c r="A2" s="1"/>
      <c r="B2" s="9"/>
      <c r="C2" s="9"/>
      <c r="D2" s="9"/>
      <c r="E2" s="9"/>
      <c r="F2" s="9"/>
      <c r="G2" s="9"/>
      <c r="H2" s="9"/>
    </row>
    <row r="3" spans="1:10" ht="18.75" x14ac:dyDescent="0.25">
      <c r="A3" s="1"/>
      <c r="B3" s="9"/>
      <c r="C3" s="9"/>
      <c r="D3" s="9"/>
      <c r="E3" s="9"/>
      <c r="F3" s="9"/>
      <c r="G3" s="9"/>
      <c r="H3" s="9"/>
    </row>
    <row r="4" spans="1:10" ht="18.75" x14ac:dyDescent="0.25">
      <c r="A4" s="1"/>
      <c r="B4" s="9"/>
      <c r="C4" s="9"/>
      <c r="D4" s="9"/>
      <c r="E4" s="9"/>
      <c r="F4" s="9"/>
      <c r="G4" s="9"/>
      <c r="H4" s="9"/>
    </row>
    <row r="6" spans="1:10" ht="18.75" x14ac:dyDescent="0.25">
      <c r="A6" s="1"/>
      <c r="B6" s="9"/>
      <c r="C6" s="9"/>
      <c r="D6" s="9"/>
      <c r="E6" s="9"/>
      <c r="F6" s="9"/>
      <c r="G6" s="9"/>
      <c r="H6" s="9"/>
    </row>
    <row r="7" spans="1:10" ht="18.75" x14ac:dyDescent="0.25">
      <c r="A7" s="1"/>
      <c r="B7" s="9"/>
      <c r="C7" s="9"/>
      <c r="D7" s="9"/>
      <c r="E7" s="9"/>
      <c r="F7" s="9"/>
      <c r="G7" s="9"/>
      <c r="H7" s="9"/>
    </row>
    <row r="8" spans="1:10" ht="18.75" x14ac:dyDescent="0.25">
      <c r="A8" s="1"/>
      <c r="B8" s="9"/>
      <c r="C8" s="9"/>
      <c r="D8" s="9"/>
      <c r="E8" s="9"/>
      <c r="F8" s="9"/>
      <c r="G8" s="9"/>
      <c r="H8" s="9"/>
    </row>
    <row r="9" spans="1:10" ht="18.75" x14ac:dyDescent="0.25">
      <c r="A9" s="1"/>
      <c r="B9" s="9"/>
      <c r="C9" s="9"/>
      <c r="D9" s="9"/>
      <c r="E9" s="9"/>
      <c r="F9" s="9"/>
      <c r="G9" s="9"/>
      <c r="H9" s="9"/>
    </row>
    <row r="10" spans="1:10" ht="18.75" x14ac:dyDescent="0.25">
      <c r="A10" s="79"/>
      <c r="B10" s="79"/>
      <c r="C10" s="9"/>
      <c r="D10" s="9"/>
      <c r="E10" s="9"/>
      <c r="F10" s="9"/>
      <c r="G10" s="9"/>
      <c r="H10" s="9"/>
    </row>
    <row r="11" spans="1:10" ht="16.5" customHeight="1" x14ac:dyDescent="0.25">
      <c r="A11" s="79"/>
      <c r="B11" s="79"/>
      <c r="C11" s="80"/>
      <c r="D11"/>
      <c r="E11"/>
      <c r="F11"/>
      <c r="G11"/>
      <c r="H11"/>
    </row>
    <row r="12" spans="1:10" ht="25.5" customHeight="1" x14ac:dyDescent="0.25">
      <c r="A12" s="81" t="s">
        <v>92</v>
      </c>
      <c r="B12" s="81"/>
      <c r="C12" s="81"/>
      <c r="D12" s="81"/>
      <c r="E12" s="81"/>
      <c r="F12" s="81"/>
      <c r="G12" s="81"/>
      <c r="H12" s="81"/>
      <c r="I12" s="81"/>
    </row>
    <row r="13" spans="1:10" ht="18" customHeight="1" x14ac:dyDescent="0.25">
      <c r="A13" s="81" t="s">
        <v>80</v>
      </c>
      <c r="B13" s="81"/>
      <c r="C13" s="81"/>
      <c r="D13" s="81"/>
      <c r="E13" s="81"/>
      <c r="F13" s="81"/>
      <c r="G13" s="81"/>
      <c r="H13" s="81"/>
      <c r="I13" s="81"/>
    </row>
    <row r="14" spans="1:10" ht="23.25" customHeight="1" x14ac:dyDescent="0.25">
      <c r="A14" s="78" t="s">
        <v>79</v>
      </c>
      <c r="B14" s="78"/>
      <c r="C14" s="78"/>
      <c r="D14" s="78"/>
      <c r="E14" s="78"/>
      <c r="F14" s="78"/>
      <c r="G14" s="78"/>
      <c r="H14" s="78"/>
      <c r="I14" s="78"/>
    </row>
    <row r="15" spans="1:10" ht="6.75" customHeight="1" thickBot="1" x14ac:dyDescent="0.35">
      <c r="A15" s="5"/>
      <c r="B15" s="15"/>
      <c r="C15" s="10"/>
      <c r="D15" s="10"/>
      <c r="E15" s="10"/>
      <c r="F15" s="10"/>
      <c r="G15" s="10"/>
      <c r="H15" s="10"/>
    </row>
    <row r="16" spans="1:10" ht="42.75" customHeight="1" thickBot="1" x14ac:dyDescent="0.3">
      <c r="A16" s="85" t="s">
        <v>86</v>
      </c>
      <c r="B16" s="85" t="s">
        <v>77</v>
      </c>
      <c r="C16" s="85" t="s">
        <v>0</v>
      </c>
      <c r="D16" s="85" t="s">
        <v>87</v>
      </c>
      <c r="E16" s="85" t="s">
        <v>88</v>
      </c>
      <c r="F16" s="85" t="s">
        <v>89</v>
      </c>
      <c r="G16" s="85" t="s">
        <v>90</v>
      </c>
      <c r="H16" s="85" t="s">
        <v>91</v>
      </c>
      <c r="I16" s="84" t="s">
        <v>1</v>
      </c>
      <c r="J16" s="2"/>
    </row>
    <row r="17" spans="1:10" ht="39.75" customHeight="1" thickBot="1" x14ac:dyDescent="0.3">
      <c r="A17" s="7" t="s">
        <v>2</v>
      </c>
      <c r="B17" s="11">
        <f>+B82</f>
        <v>2184597781</v>
      </c>
      <c r="C17" s="11">
        <f t="shared" ref="C17:D17" si="0">+C82</f>
        <v>99547891.770000011</v>
      </c>
      <c r="D17" s="11">
        <f t="shared" si="0"/>
        <v>121853633</v>
      </c>
      <c r="E17" s="11">
        <f t="shared" ref="E17" si="1">+E82</f>
        <v>109761321.71000001</v>
      </c>
      <c r="F17" s="11">
        <f t="shared" ref="F17:H17" si="2">+F82</f>
        <v>123844132.61999997</v>
      </c>
      <c r="G17" s="11">
        <f t="shared" ref="G17" si="3">+G82</f>
        <v>176179205.51999995</v>
      </c>
      <c r="H17" s="11">
        <f t="shared" si="2"/>
        <v>124049744.63000001</v>
      </c>
      <c r="I17" s="29">
        <f t="shared" ref="I17:I48" si="4">SUM(C17:H17)</f>
        <v>755235929.25</v>
      </c>
      <c r="J17" s="2"/>
    </row>
    <row r="18" spans="1:10" ht="56.25" customHeight="1" thickBot="1" x14ac:dyDescent="0.3">
      <c r="A18" s="7" t="s">
        <v>3</v>
      </c>
      <c r="B18" s="11">
        <f>+B19+B20+B21+B23</f>
        <v>1111877824</v>
      </c>
      <c r="C18" s="11">
        <f t="shared" ref="C18:H18" si="5">SUM(C19:C23)</f>
        <v>67527422.530000001</v>
      </c>
      <c r="D18" s="11">
        <f t="shared" si="5"/>
        <v>67622343.450000003</v>
      </c>
      <c r="E18" s="11">
        <f t="shared" si="5"/>
        <v>68296623.050000012</v>
      </c>
      <c r="F18" s="11">
        <f t="shared" si="5"/>
        <v>69149390.670000002</v>
      </c>
      <c r="G18" s="11">
        <f t="shared" si="5"/>
        <v>121104182.79999997</v>
      </c>
      <c r="H18" s="11">
        <f t="shared" si="5"/>
        <v>69464188.860000014</v>
      </c>
      <c r="I18" s="29">
        <f t="shared" si="4"/>
        <v>463164151.36000001</v>
      </c>
    </row>
    <row r="19" spans="1:10" s="36" customFormat="1" ht="33" customHeight="1" x14ac:dyDescent="0.25">
      <c r="A19" s="49" t="s">
        <v>4</v>
      </c>
      <c r="B19" s="50">
        <v>847228388.70000005</v>
      </c>
      <c r="C19" s="51">
        <v>57117717.93</v>
      </c>
      <c r="D19" s="51">
        <v>57195051.259999998</v>
      </c>
      <c r="E19" s="51">
        <v>57780594.49000001</v>
      </c>
      <c r="F19" s="51">
        <v>58733784.379999995</v>
      </c>
      <c r="G19" s="75">
        <v>63495469.839999974</v>
      </c>
      <c r="H19" s="75">
        <v>59013928.410000026</v>
      </c>
      <c r="I19" s="58">
        <f t="shared" si="4"/>
        <v>353336546.31</v>
      </c>
    </row>
    <row r="20" spans="1:10" s="36" customFormat="1" ht="33.75" customHeight="1" x14ac:dyDescent="0.25">
      <c r="A20" s="37" t="s">
        <v>5</v>
      </c>
      <c r="B20" s="12">
        <v>143927275</v>
      </c>
      <c r="C20" s="27">
        <v>1711596.74</v>
      </c>
      <c r="D20" s="27">
        <v>1711596.74</v>
      </c>
      <c r="E20" s="27">
        <v>1711596.7399999998</v>
      </c>
      <c r="F20" s="26">
        <v>1465596.74</v>
      </c>
      <c r="G20" s="26">
        <v>48602199.880000003</v>
      </c>
      <c r="H20" s="26">
        <v>1454739.1299999952</v>
      </c>
      <c r="I20" s="59">
        <f t="shared" si="4"/>
        <v>56657325.969999999</v>
      </c>
    </row>
    <row r="21" spans="1:10" s="36" customFormat="1" ht="44.25" customHeight="1" x14ac:dyDescent="0.25">
      <c r="A21" s="37" t="s">
        <v>6</v>
      </c>
      <c r="B21" s="12">
        <v>150000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60">
        <f t="shared" si="4"/>
        <v>0</v>
      </c>
    </row>
    <row r="22" spans="1:10" s="36" customFormat="1" ht="51.75" customHeight="1" x14ac:dyDescent="0.25">
      <c r="A22" s="37" t="s">
        <v>7</v>
      </c>
      <c r="B22" s="8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60">
        <f t="shared" si="4"/>
        <v>0</v>
      </c>
    </row>
    <row r="23" spans="1:10" s="36" customFormat="1" ht="52.5" customHeight="1" thickBot="1" x14ac:dyDescent="0.3">
      <c r="A23" s="52" t="s">
        <v>8</v>
      </c>
      <c r="B23" s="53">
        <v>120572160.3</v>
      </c>
      <c r="C23" s="54">
        <v>8698107.8599999994</v>
      </c>
      <c r="D23" s="54">
        <v>8715695.4499999993</v>
      </c>
      <c r="E23" s="54">
        <v>8804431.8200000003</v>
      </c>
      <c r="F23" s="68">
        <v>8950009.5500000007</v>
      </c>
      <c r="G23" s="68">
        <v>9006513.0799999982</v>
      </c>
      <c r="H23" s="68">
        <v>8995521.3200000003</v>
      </c>
      <c r="I23" s="61">
        <f t="shared" si="4"/>
        <v>53170279.079999998</v>
      </c>
    </row>
    <row r="24" spans="1:10" s="36" customFormat="1" ht="55.5" customHeight="1" thickBot="1" x14ac:dyDescent="0.3">
      <c r="A24" s="7" t="s">
        <v>9</v>
      </c>
      <c r="B24" s="11">
        <f>+B25+B26+B27+B28+B29+B30+B31+B32+B33</f>
        <v>282003711</v>
      </c>
      <c r="C24" s="11">
        <f t="shared" ref="C24:H24" si="6">SUM(C25:C33)</f>
        <v>2479413.81</v>
      </c>
      <c r="D24" s="11">
        <f t="shared" si="6"/>
        <v>5244908.75</v>
      </c>
      <c r="E24" s="11">
        <f t="shared" si="6"/>
        <v>3781298.7</v>
      </c>
      <c r="F24" s="11">
        <f t="shared" si="6"/>
        <v>5457503.21</v>
      </c>
      <c r="G24" s="11">
        <f t="shared" si="6"/>
        <v>2616011.9900000007</v>
      </c>
      <c r="H24" s="11">
        <f t="shared" si="6"/>
        <v>5479350.0200000005</v>
      </c>
      <c r="I24" s="29">
        <f t="shared" si="4"/>
        <v>25058486.480000004</v>
      </c>
    </row>
    <row r="25" spans="1:10" s="36" customFormat="1" ht="32.25" customHeight="1" x14ac:dyDescent="0.25">
      <c r="A25" s="35" t="s">
        <v>10</v>
      </c>
      <c r="B25" s="16">
        <v>31285792</v>
      </c>
      <c r="C25" s="26">
        <v>2091730.76</v>
      </c>
      <c r="D25" s="26">
        <v>2322078.02</v>
      </c>
      <c r="E25" s="26">
        <v>1199184.8899999997</v>
      </c>
      <c r="F25" s="26">
        <v>1957001.7999999998</v>
      </c>
      <c r="G25" s="26">
        <v>856603.19000000041</v>
      </c>
      <c r="H25" s="26">
        <v>1779573.3900000006</v>
      </c>
      <c r="I25" s="59">
        <f t="shared" si="4"/>
        <v>10206172.050000001</v>
      </c>
    </row>
    <row r="26" spans="1:10" s="36" customFormat="1" ht="42.75" customHeight="1" x14ac:dyDescent="0.25">
      <c r="A26" s="37" t="s">
        <v>11</v>
      </c>
      <c r="B26" s="12">
        <v>4750000</v>
      </c>
      <c r="C26" s="22">
        <v>0</v>
      </c>
      <c r="D26" s="22">
        <v>0</v>
      </c>
      <c r="E26" s="27">
        <v>526151.35</v>
      </c>
      <c r="F26" s="27">
        <v>151653.59999999998</v>
      </c>
      <c r="G26" s="22">
        <v>0</v>
      </c>
      <c r="H26" s="22">
        <v>0</v>
      </c>
      <c r="I26" s="63">
        <f t="shared" si="4"/>
        <v>677804.95</v>
      </c>
    </row>
    <row r="27" spans="1:10" s="36" customFormat="1" ht="36.75" customHeight="1" x14ac:dyDescent="0.25">
      <c r="A27" s="37" t="s">
        <v>12</v>
      </c>
      <c r="B27" s="12">
        <v>7599999</v>
      </c>
      <c r="C27" s="22">
        <v>0</v>
      </c>
      <c r="D27" s="27">
        <v>1053150</v>
      </c>
      <c r="E27" s="27">
        <v>868702.05</v>
      </c>
      <c r="F27" s="27">
        <v>897025.47999999975</v>
      </c>
      <c r="G27" s="27">
        <v>443470.5700000003</v>
      </c>
      <c r="H27" s="27">
        <v>398065.39000000013</v>
      </c>
      <c r="I27" s="63">
        <f t="shared" si="4"/>
        <v>3660413.49</v>
      </c>
    </row>
    <row r="28" spans="1:10" s="36" customFormat="1" ht="41.25" customHeight="1" x14ac:dyDescent="0.25">
      <c r="A28" s="37" t="s">
        <v>13</v>
      </c>
      <c r="B28" s="12">
        <v>1500000</v>
      </c>
      <c r="C28" s="22">
        <v>0</v>
      </c>
      <c r="D28" s="27">
        <v>400000</v>
      </c>
      <c r="E28" s="27">
        <v>245360.90000000002</v>
      </c>
      <c r="F28" s="30">
        <v>0</v>
      </c>
      <c r="G28" s="30">
        <v>0</v>
      </c>
      <c r="H28" s="30">
        <v>0</v>
      </c>
      <c r="I28" s="63">
        <f t="shared" si="4"/>
        <v>645360.9</v>
      </c>
    </row>
    <row r="29" spans="1:10" s="36" customFormat="1" ht="50.25" customHeight="1" x14ac:dyDescent="0.25">
      <c r="A29" s="37" t="s">
        <v>14</v>
      </c>
      <c r="B29" s="12">
        <v>28647284</v>
      </c>
      <c r="C29" s="27">
        <v>387683.05</v>
      </c>
      <c r="D29" s="27">
        <v>1469680.73</v>
      </c>
      <c r="E29" s="27">
        <v>679939.51</v>
      </c>
      <c r="F29" s="27">
        <v>1125880.69</v>
      </c>
      <c r="G29" s="27">
        <v>897717.23</v>
      </c>
      <c r="H29" s="27">
        <v>1434917.04</v>
      </c>
      <c r="I29" s="63">
        <f t="shared" si="4"/>
        <v>5995818.25</v>
      </c>
    </row>
    <row r="30" spans="1:10" s="36" customFormat="1" ht="42.75" customHeight="1" x14ac:dyDescent="0.25">
      <c r="A30" s="37" t="s">
        <v>15</v>
      </c>
      <c r="B30" s="12">
        <v>19159476</v>
      </c>
      <c r="C30" s="22">
        <v>0</v>
      </c>
      <c r="D30" s="22">
        <v>0</v>
      </c>
      <c r="E30" s="22">
        <v>0</v>
      </c>
      <c r="F30" s="27">
        <v>230364.38</v>
      </c>
      <c r="G30" s="22">
        <v>0</v>
      </c>
      <c r="H30" s="22">
        <v>0</v>
      </c>
      <c r="I30" s="63">
        <f t="shared" si="4"/>
        <v>230364.38</v>
      </c>
    </row>
    <row r="31" spans="1:10" s="36" customFormat="1" ht="71.25" customHeight="1" x14ac:dyDescent="0.25">
      <c r="A31" s="37" t="s">
        <v>16</v>
      </c>
      <c r="B31" s="12">
        <v>11927558</v>
      </c>
      <c r="C31" s="22">
        <v>0</v>
      </c>
      <c r="D31" s="22">
        <v>0</v>
      </c>
      <c r="E31" s="22">
        <v>0</v>
      </c>
      <c r="F31" s="27">
        <v>1037757.26</v>
      </c>
      <c r="G31" s="27">
        <v>246561</v>
      </c>
      <c r="H31" s="27">
        <v>1527894.2</v>
      </c>
      <c r="I31" s="63">
        <f t="shared" si="4"/>
        <v>2812212.46</v>
      </c>
    </row>
    <row r="32" spans="1:10" s="36" customFormat="1" ht="69" customHeight="1" x14ac:dyDescent="0.25">
      <c r="A32" s="37" t="s">
        <v>78</v>
      </c>
      <c r="B32" s="12">
        <v>161133602</v>
      </c>
      <c r="C32" s="22">
        <v>0</v>
      </c>
      <c r="D32" s="22">
        <v>0</v>
      </c>
      <c r="E32" s="27">
        <v>261960</v>
      </c>
      <c r="F32" s="27">
        <v>57820</v>
      </c>
      <c r="G32" s="27">
        <v>171660</v>
      </c>
      <c r="H32" s="27">
        <v>338900</v>
      </c>
      <c r="I32" s="63">
        <f t="shared" si="4"/>
        <v>830340</v>
      </c>
    </row>
    <row r="33" spans="1:9" s="36" customFormat="1" ht="60" customHeight="1" thickBot="1" x14ac:dyDescent="0.3">
      <c r="A33" s="38" t="s">
        <v>17</v>
      </c>
      <c r="B33" s="17">
        <v>16000000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64">
        <f t="shared" si="4"/>
        <v>0</v>
      </c>
    </row>
    <row r="34" spans="1:9" s="36" customFormat="1" ht="57.75" customHeight="1" thickBot="1" x14ac:dyDescent="0.3">
      <c r="A34" s="7" t="s">
        <v>18</v>
      </c>
      <c r="B34" s="11">
        <f>+B35+B36+B37+B38+B39+B40+B41+B43</f>
        <v>211687754</v>
      </c>
      <c r="C34" s="41">
        <f t="shared" ref="C34:H34" si="7">SUM(C35:C43)</f>
        <v>0</v>
      </c>
      <c r="D34" s="41">
        <f t="shared" si="7"/>
        <v>0</v>
      </c>
      <c r="E34" s="41">
        <f t="shared" si="7"/>
        <v>0</v>
      </c>
      <c r="F34" s="71">
        <f t="shared" si="7"/>
        <v>440866.35</v>
      </c>
      <c r="G34" s="71">
        <f t="shared" si="7"/>
        <v>293336.82999999996</v>
      </c>
      <c r="H34" s="71">
        <f t="shared" si="7"/>
        <v>3000836.08</v>
      </c>
      <c r="I34" s="72">
        <f t="shared" si="4"/>
        <v>3735039.26</v>
      </c>
    </row>
    <row r="35" spans="1:9" s="36" customFormat="1" ht="63" customHeight="1" x14ac:dyDescent="0.25">
      <c r="A35" s="35" t="s">
        <v>19</v>
      </c>
      <c r="B35" s="16">
        <v>128279514</v>
      </c>
      <c r="C35" s="31">
        <v>0</v>
      </c>
      <c r="D35" s="31">
        <v>0</v>
      </c>
      <c r="E35" s="31">
        <v>0</v>
      </c>
      <c r="F35" s="26">
        <v>226342.35</v>
      </c>
      <c r="G35" s="26">
        <v>11746.350000000006</v>
      </c>
      <c r="H35" s="26">
        <v>50081.700000000012</v>
      </c>
      <c r="I35" s="74">
        <f t="shared" si="4"/>
        <v>288170.40000000002</v>
      </c>
    </row>
    <row r="36" spans="1:9" s="36" customFormat="1" ht="41.25" customHeight="1" x14ac:dyDescent="0.25">
      <c r="A36" s="37" t="s">
        <v>20</v>
      </c>
      <c r="B36" s="12">
        <v>3577000</v>
      </c>
      <c r="C36" s="22">
        <v>0</v>
      </c>
      <c r="D36" s="22">
        <v>0</v>
      </c>
      <c r="E36" s="22">
        <v>0</v>
      </c>
      <c r="F36" s="31">
        <v>0</v>
      </c>
      <c r="G36" s="31">
        <v>0</v>
      </c>
      <c r="H36" s="26">
        <v>2088718</v>
      </c>
      <c r="I36" s="65">
        <f t="shared" si="4"/>
        <v>2088718</v>
      </c>
    </row>
    <row r="37" spans="1:9" s="36" customFormat="1" ht="54" customHeight="1" x14ac:dyDescent="0.25">
      <c r="A37" s="37" t="s">
        <v>21</v>
      </c>
      <c r="B37" s="12">
        <v>1031000</v>
      </c>
      <c r="C37" s="22">
        <v>0</v>
      </c>
      <c r="D37" s="22">
        <v>0</v>
      </c>
      <c r="E37" s="22">
        <v>0</v>
      </c>
      <c r="F37" s="31">
        <v>0</v>
      </c>
      <c r="G37" s="31">
        <v>0</v>
      </c>
      <c r="H37" s="26">
        <v>509523</v>
      </c>
      <c r="I37" s="65">
        <f t="shared" si="4"/>
        <v>509523</v>
      </c>
    </row>
    <row r="38" spans="1:9" s="36" customFormat="1" ht="50.25" customHeight="1" x14ac:dyDescent="0.25">
      <c r="A38" s="37" t="s">
        <v>22</v>
      </c>
      <c r="B38" s="12">
        <v>38164201</v>
      </c>
      <c r="C38" s="22">
        <v>0</v>
      </c>
      <c r="D38" s="22">
        <v>0</v>
      </c>
      <c r="E38" s="22">
        <v>0</v>
      </c>
      <c r="F38" s="31">
        <v>0</v>
      </c>
      <c r="G38" s="31">
        <v>0</v>
      </c>
      <c r="H38" s="31">
        <v>0</v>
      </c>
      <c r="I38" s="65">
        <f t="shared" si="4"/>
        <v>0</v>
      </c>
    </row>
    <row r="39" spans="1:9" s="36" customFormat="1" ht="60" customHeight="1" x14ac:dyDescent="0.25">
      <c r="A39" s="37" t="s">
        <v>23</v>
      </c>
      <c r="B39" s="12">
        <v>1600000</v>
      </c>
      <c r="C39" s="22">
        <v>0</v>
      </c>
      <c r="D39" s="22">
        <v>0</v>
      </c>
      <c r="E39" s="22">
        <v>0</v>
      </c>
      <c r="F39" s="31">
        <v>0</v>
      </c>
      <c r="G39" s="31">
        <v>0</v>
      </c>
      <c r="H39" s="31">
        <v>0</v>
      </c>
      <c r="I39" s="65">
        <f t="shared" si="4"/>
        <v>0</v>
      </c>
    </row>
    <row r="40" spans="1:9" s="36" customFormat="1" ht="60.75" customHeight="1" x14ac:dyDescent="0.25">
      <c r="A40" s="37" t="s">
        <v>24</v>
      </c>
      <c r="B40" s="22">
        <v>0</v>
      </c>
      <c r="C40" s="22">
        <v>0</v>
      </c>
      <c r="D40" s="22">
        <v>0</v>
      </c>
      <c r="E40" s="22">
        <v>0</v>
      </c>
      <c r="F40" s="31">
        <v>0</v>
      </c>
      <c r="G40" s="31">
        <v>0</v>
      </c>
      <c r="H40" s="31">
        <v>0</v>
      </c>
      <c r="I40" s="65">
        <f t="shared" si="4"/>
        <v>0</v>
      </c>
    </row>
    <row r="41" spans="1:9" s="36" customFormat="1" ht="81" customHeight="1" x14ac:dyDescent="0.25">
      <c r="A41" s="37" t="s">
        <v>25</v>
      </c>
      <c r="B41" s="12">
        <v>17614490</v>
      </c>
      <c r="C41" s="22">
        <v>0</v>
      </c>
      <c r="D41" s="22">
        <v>0</v>
      </c>
      <c r="E41" s="22">
        <v>0</v>
      </c>
      <c r="F41" s="31">
        <v>0</v>
      </c>
      <c r="G41" s="26">
        <v>99120</v>
      </c>
      <c r="H41" s="31">
        <v>0</v>
      </c>
      <c r="I41" s="65">
        <f t="shared" si="4"/>
        <v>99120</v>
      </c>
    </row>
    <row r="42" spans="1:9" s="36" customFormat="1" ht="84" customHeight="1" x14ac:dyDescent="0.25">
      <c r="A42" s="37" t="s">
        <v>71</v>
      </c>
      <c r="B42" s="34">
        <v>0</v>
      </c>
      <c r="C42" s="22">
        <v>0</v>
      </c>
      <c r="D42" s="22">
        <v>0</v>
      </c>
      <c r="E42" s="22">
        <v>0</v>
      </c>
      <c r="F42" s="31">
        <v>0</v>
      </c>
      <c r="G42" s="31">
        <v>0</v>
      </c>
      <c r="H42" s="31">
        <v>0</v>
      </c>
      <c r="I42" s="65">
        <f t="shared" si="4"/>
        <v>0</v>
      </c>
    </row>
    <row r="43" spans="1:9" s="36" customFormat="1" ht="45.75" customHeight="1" thickBot="1" x14ac:dyDescent="0.3">
      <c r="A43" s="39" t="s">
        <v>26</v>
      </c>
      <c r="B43" s="17">
        <v>21421549</v>
      </c>
      <c r="C43" s="33">
        <v>0</v>
      </c>
      <c r="D43" s="33">
        <v>0</v>
      </c>
      <c r="E43" s="33">
        <v>0</v>
      </c>
      <c r="F43" s="27">
        <v>214524</v>
      </c>
      <c r="G43" s="27">
        <v>182470.47999999998</v>
      </c>
      <c r="H43" s="27">
        <v>352513.38</v>
      </c>
      <c r="I43" s="63">
        <f t="shared" si="4"/>
        <v>749507.86</v>
      </c>
    </row>
    <row r="44" spans="1:9" s="36" customFormat="1" ht="60.75" customHeight="1" thickBot="1" x14ac:dyDescent="0.3">
      <c r="A44" s="7" t="s">
        <v>27</v>
      </c>
      <c r="B44" s="11">
        <f>+B45+B50</f>
        <v>518154309</v>
      </c>
      <c r="C44" s="11">
        <f t="shared" ref="C44:H44" si="8">SUM(C45:C51)</f>
        <v>29541055.43</v>
      </c>
      <c r="D44" s="11">
        <f t="shared" si="8"/>
        <v>48986380.799999997</v>
      </c>
      <c r="E44" s="11">
        <f t="shared" si="8"/>
        <v>37683399.959999993</v>
      </c>
      <c r="F44" s="11">
        <f t="shared" si="8"/>
        <v>48487043.82</v>
      </c>
      <c r="G44" s="11">
        <f t="shared" si="8"/>
        <v>51208698.879999995</v>
      </c>
      <c r="H44" s="11">
        <f t="shared" si="8"/>
        <v>45304267.670000002</v>
      </c>
      <c r="I44" s="29">
        <f t="shared" si="4"/>
        <v>261210846.56</v>
      </c>
    </row>
    <row r="45" spans="1:9" s="36" customFormat="1" ht="61.5" customHeight="1" x14ac:dyDescent="0.25">
      <c r="A45" s="35" t="s">
        <v>28</v>
      </c>
      <c r="B45" s="16">
        <v>517504309</v>
      </c>
      <c r="C45" s="16">
        <v>29541055.43</v>
      </c>
      <c r="D45" s="16">
        <v>48986380.799999997</v>
      </c>
      <c r="E45" s="16">
        <v>37683399.959999993</v>
      </c>
      <c r="F45" s="16">
        <v>48487043.82</v>
      </c>
      <c r="G45" s="16">
        <v>50910629.379999995</v>
      </c>
      <c r="H45" s="16">
        <v>45304267.670000002</v>
      </c>
      <c r="I45" s="59">
        <f t="shared" si="4"/>
        <v>260912777.06</v>
      </c>
    </row>
    <row r="46" spans="1:9" s="36" customFormat="1" ht="85.5" customHeight="1" x14ac:dyDescent="0.25">
      <c r="A46" s="37" t="s">
        <v>29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62">
        <f t="shared" si="4"/>
        <v>0</v>
      </c>
    </row>
    <row r="47" spans="1:9" s="36" customFormat="1" ht="77.25" customHeight="1" x14ac:dyDescent="0.25">
      <c r="A47" s="37" t="s">
        <v>30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62">
        <f t="shared" si="4"/>
        <v>0</v>
      </c>
    </row>
    <row r="48" spans="1:9" s="36" customFormat="1" ht="75.75" customHeight="1" x14ac:dyDescent="0.25">
      <c r="A48" s="37" t="s">
        <v>31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62">
        <f t="shared" si="4"/>
        <v>0</v>
      </c>
    </row>
    <row r="49" spans="1:9" s="36" customFormat="1" ht="88.5" customHeight="1" x14ac:dyDescent="0.25">
      <c r="A49" s="37" t="s">
        <v>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22">
        <v>0</v>
      </c>
      <c r="H49" s="22">
        <v>0</v>
      </c>
      <c r="I49" s="62">
        <f t="shared" ref="I49:I80" si="9">SUM(C49:H49)</f>
        <v>0</v>
      </c>
    </row>
    <row r="50" spans="1:9" s="36" customFormat="1" ht="72" customHeight="1" x14ac:dyDescent="0.25">
      <c r="A50" s="37" t="s">
        <v>33</v>
      </c>
      <c r="B50" s="12">
        <v>650000</v>
      </c>
      <c r="C50" s="30">
        <v>0</v>
      </c>
      <c r="D50" s="30">
        <v>0</v>
      </c>
      <c r="E50" s="30">
        <v>0</v>
      </c>
      <c r="F50" s="30">
        <v>0</v>
      </c>
      <c r="G50" s="16">
        <v>298069.5</v>
      </c>
      <c r="H50" s="22">
        <v>0</v>
      </c>
      <c r="I50" s="63">
        <f t="shared" si="9"/>
        <v>298069.5</v>
      </c>
    </row>
    <row r="51" spans="1:9" s="36" customFormat="1" ht="76.5" customHeight="1" thickBot="1" x14ac:dyDescent="0.3">
      <c r="A51" s="38" t="s">
        <v>34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64">
        <f t="shared" si="9"/>
        <v>0</v>
      </c>
    </row>
    <row r="52" spans="1:9" s="36" customFormat="1" ht="54.75" customHeight="1" thickBot="1" x14ac:dyDescent="0.3">
      <c r="A52" s="7" t="s">
        <v>35</v>
      </c>
      <c r="B52" s="41">
        <v>0</v>
      </c>
      <c r="C52" s="41">
        <f t="shared" ref="C52:H52" si="10">SUM(C53:C59)</f>
        <v>0</v>
      </c>
      <c r="D52" s="41">
        <f t="shared" si="10"/>
        <v>0</v>
      </c>
      <c r="E52" s="41">
        <f t="shared" si="10"/>
        <v>0</v>
      </c>
      <c r="F52" s="41">
        <f t="shared" si="10"/>
        <v>0</v>
      </c>
      <c r="G52" s="41">
        <f t="shared" si="10"/>
        <v>0</v>
      </c>
      <c r="H52" s="41">
        <f t="shared" si="10"/>
        <v>0</v>
      </c>
      <c r="I52" s="42">
        <f t="shared" si="9"/>
        <v>0</v>
      </c>
    </row>
    <row r="53" spans="1:9" s="36" customFormat="1" ht="59.25" customHeight="1" x14ac:dyDescent="0.25">
      <c r="A53" s="35" t="s">
        <v>36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65">
        <f t="shared" si="9"/>
        <v>0</v>
      </c>
    </row>
    <row r="54" spans="1:9" s="36" customFormat="1" ht="68.25" customHeight="1" x14ac:dyDescent="0.25">
      <c r="A54" s="37" t="s">
        <v>37</v>
      </c>
      <c r="B54" s="30">
        <v>0</v>
      </c>
      <c r="C54" s="30">
        <v>0</v>
      </c>
      <c r="D54" s="30">
        <v>0</v>
      </c>
      <c r="E54" s="30">
        <v>0</v>
      </c>
      <c r="F54" s="22">
        <v>0</v>
      </c>
      <c r="G54" s="22">
        <v>0</v>
      </c>
      <c r="H54" s="22">
        <v>0</v>
      </c>
      <c r="I54" s="65">
        <f t="shared" si="9"/>
        <v>0</v>
      </c>
    </row>
    <row r="55" spans="1:9" s="36" customFormat="1" ht="68.25" customHeight="1" x14ac:dyDescent="0.25">
      <c r="A55" s="37" t="s">
        <v>38</v>
      </c>
      <c r="B55" s="30">
        <v>0</v>
      </c>
      <c r="C55" s="30">
        <v>0</v>
      </c>
      <c r="D55" s="30">
        <v>0</v>
      </c>
      <c r="E55" s="30">
        <v>0</v>
      </c>
      <c r="F55" s="22">
        <v>0</v>
      </c>
      <c r="G55" s="22">
        <v>0</v>
      </c>
      <c r="H55" s="22">
        <v>0</v>
      </c>
      <c r="I55" s="65">
        <f t="shared" si="9"/>
        <v>0</v>
      </c>
    </row>
    <row r="56" spans="1:9" s="36" customFormat="1" ht="90" customHeight="1" x14ac:dyDescent="0.25">
      <c r="A56" s="37" t="s">
        <v>39</v>
      </c>
      <c r="B56" s="30">
        <v>0</v>
      </c>
      <c r="C56" s="30">
        <v>0</v>
      </c>
      <c r="D56" s="30">
        <v>0</v>
      </c>
      <c r="E56" s="30">
        <v>0</v>
      </c>
      <c r="F56" s="22">
        <v>0</v>
      </c>
      <c r="G56" s="22">
        <v>0</v>
      </c>
      <c r="H56" s="22">
        <v>0</v>
      </c>
      <c r="I56" s="65">
        <f t="shared" si="9"/>
        <v>0</v>
      </c>
    </row>
    <row r="57" spans="1:9" s="36" customFormat="1" ht="82.5" customHeight="1" x14ac:dyDescent="0.25">
      <c r="A57" s="37" t="s">
        <v>40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65">
        <f t="shared" si="9"/>
        <v>0</v>
      </c>
    </row>
    <row r="58" spans="1:9" s="36" customFormat="1" ht="65.25" customHeight="1" x14ac:dyDescent="0.25">
      <c r="A58" s="37" t="s">
        <v>41</v>
      </c>
      <c r="B58" s="30">
        <v>0</v>
      </c>
      <c r="C58" s="30">
        <v>0</v>
      </c>
      <c r="D58" s="30">
        <v>0</v>
      </c>
      <c r="E58" s="30">
        <v>0</v>
      </c>
      <c r="F58" s="22">
        <v>0</v>
      </c>
      <c r="G58" s="22">
        <v>0</v>
      </c>
      <c r="H58" s="22">
        <v>0</v>
      </c>
      <c r="I58" s="65">
        <f t="shared" si="9"/>
        <v>0</v>
      </c>
    </row>
    <row r="59" spans="1:9" s="36" customFormat="1" ht="69" customHeight="1" thickBot="1" x14ac:dyDescent="0.3">
      <c r="A59" s="38" t="s">
        <v>42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66">
        <f t="shared" si="9"/>
        <v>0</v>
      </c>
    </row>
    <row r="60" spans="1:9" s="36" customFormat="1" ht="69" customHeight="1" thickBot="1" x14ac:dyDescent="0.3">
      <c r="A60" s="7" t="s">
        <v>43</v>
      </c>
      <c r="B60" s="11">
        <f>+B61+B62+B63+B64+B65+B66+B68</f>
        <v>60274183</v>
      </c>
      <c r="C60" s="41">
        <f t="shared" ref="C60:H60" si="11">SUM(C61:C69)</f>
        <v>0</v>
      </c>
      <c r="D60" s="41">
        <f t="shared" si="11"/>
        <v>0</v>
      </c>
      <c r="E60" s="41">
        <f t="shared" si="11"/>
        <v>0</v>
      </c>
      <c r="F60" s="71">
        <f t="shared" si="11"/>
        <v>309328.57</v>
      </c>
      <c r="G60" s="71">
        <f t="shared" si="11"/>
        <v>956975.02</v>
      </c>
      <c r="H60" s="71">
        <f t="shared" si="11"/>
        <v>801102</v>
      </c>
      <c r="I60" s="72">
        <f t="shared" si="9"/>
        <v>2067405.59</v>
      </c>
    </row>
    <row r="61" spans="1:9" s="36" customFormat="1" ht="40.5" customHeight="1" x14ac:dyDescent="0.25">
      <c r="A61" s="35" t="s">
        <v>44</v>
      </c>
      <c r="B61" s="16">
        <v>5891879</v>
      </c>
      <c r="C61" s="31">
        <v>0</v>
      </c>
      <c r="D61" s="31">
        <v>0</v>
      </c>
      <c r="E61" s="31">
        <v>0</v>
      </c>
      <c r="F61" s="26">
        <v>243670</v>
      </c>
      <c r="G61" s="26">
        <v>956975.02</v>
      </c>
      <c r="H61" s="26">
        <v>749300</v>
      </c>
      <c r="I61" s="63">
        <f t="shared" si="9"/>
        <v>1949945.02</v>
      </c>
    </row>
    <row r="62" spans="1:9" s="36" customFormat="1" ht="71.25" customHeight="1" x14ac:dyDescent="0.25">
      <c r="A62" s="37" t="s">
        <v>45</v>
      </c>
      <c r="B62" s="12">
        <v>795900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62">
        <f t="shared" si="9"/>
        <v>0</v>
      </c>
    </row>
    <row r="63" spans="1:9" s="36" customFormat="1" ht="84" customHeight="1" x14ac:dyDescent="0.25">
      <c r="A63" s="37" t="s">
        <v>46</v>
      </c>
      <c r="B63" s="12">
        <v>1500000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62">
        <f t="shared" si="9"/>
        <v>0</v>
      </c>
    </row>
    <row r="64" spans="1:9" s="36" customFormat="1" ht="72.75" customHeight="1" x14ac:dyDescent="0.25">
      <c r="A64" s="37" t="s">
        <v>47</v>
      </c>
      <c r="B64" s="12">
        <v>50828145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62">
        <f t="shared" si="9"/>
        <v>0</v>
      </c>
    </row>
    <row r="65" spans="1:9" s="36" customFormat="1" ht="60.75" customHeight="1" x14ac:dyDescent="0.25">
      <c r="A65" s="37" t="s">
        <v>48</v>
      </c>
      <c r="B65" s="12">
        <v>1058259</v>
      </c>
      <c r="C65" s="30">
        <v>0</v>
      </c>
      <c r="D65" s="30">
        <v>0</v>
      </c>
      <c r="E65" s="30">
        <v>0</v>
      </c>
      <c r="F65" s="73">
        <v>65658.570000000007</v>
      </c>
      <c r="G65" s="30">
        <v>0</v>
      </c>
      <c r="H65" s="30">
        <v>0</v>
      </c>
      <c r="I65" s="63">
        <f t="shared" si="9"/>
        <v>65658.570000000007</v>
      </c>
    </row>
    <row r="66" spans="1:9" s="36" customFormat="1" ht="57.75" customHeight="1" x14ac:dyDescent="0.25">
      <c r="A66" s="37" t="s">
        <v>49</v>
      </c>
      <c r="B66" s="12">
        <v>100000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73">
        <v>51802</v>
      </c>
      <c r="I66" s="62">
        <f t="shared" si="9"/>
        <v>51802</v>
      </c>
    </row>
    <row r="67" spans="1:9" s="36" customFormat="1" ht="60" customHeight="1" x14ac:dyDescent="0.25">
      <c r="A67" s="37" t="s">
        <v>76</v>
      </c>
      <c r="B67" s="8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62">
        <f t="shared" si="9"/>
        <v>0</v>
      </c>
    </row>
    <row r="68" spans="1:9" s="36" customFormat="1" ht="44.25" customHeight="1" x14ac:dyDescent="0.25">
      <c r="A68" s="37" t="s">
        <v>50</v>
      </c>
      <c r="B68" s="12">
        <v>100000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62">
        <f t="shared" si="9"/>
        <v>0</v>
      </c>
    </row>
    <row r="69" spans="1:9" s="36" customFormat="1" ht="99" customHeight="1" thickBot="1" x14ac:dyDescent="0.3">
      <c r="A69" s="38" t="s">
        <v>51</v>
      </c>
      <c r="B69" s="34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62">
        <f t="shared" si="9"/>
        <v>0</v>
      </c>
    </row>
    <row r="70" spans="1:9" s="36" customFormat="1" ht="40.5" customHeight="1" thickBot="1" x14ac:dyDescent="0.3">
      <c r="A70" s="7" t="s">
        <v>52</v>
      </c>
      <c r="B70" s="11">
        <f>+B71</f>
        <v>600000</v>
      </c>
      <c r="C70" s="41">
        <f t="shared" ref="C70:H70" si="12">SUM(C71:C74)</f>
        <v>0</v>
      </c>
      <c r="D70" s="41">
        <f t="shared" si="12"/>
        <v>0</v>
      </c>
      <c r="E70" s="41">
        <f t="shared" si="12"/>
        <v>0</v>
      </c>
      <c r="F70" s="41">
        <f t="shared" si="12"/>
        <v>0</v>
      </c>
      <c r="G70" s="41">
        <f t="shared" si="12"/>
        <v>0</v>
      </c>
      <c r="H70" s="41">
        <f t="shared" si="12"/>
        <v>0</v>
      </c>
      <c r="I70" s="42">
        <f t="shared" si="9"/>
        <v>0</v>
      </c>
    </row>
    <row r="71" spans="1:9" s="36" customFormat="1" ht="56.25" customHeight="1" x14ac:dyDescent="0.25">
      <c r="A71" s="35" t="s">
        <v>53</v>
      </c>
      <c r="B71" s="16">
        <v>600000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65">
        <f t="shared" si="9"/>
        <v>0</v>
      </c>
    </row>
    <row r="72" spans="1:9" s="36" customFormat="1" ht="45" customHeight="1" x14ac:dyDescent="0.25">
      <c r="A72" s="37" t="s">
        <v>54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65">
        <f t="shared" si="9"/>
        <v>0</v>
      </c>
    </row>
    <row r="73" spans="1:9" s="36" customFormat="1" ht="66" customHeight="1" x14ac:dyDescent="0.25">
      <c r="A73" s="37" t="s">
        <v>55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65">
        <f t="shared" si="9"/>
        <v>0</v>
      </c>
    </row>
    <row r="74" spans="1:9" s="36" customFormat="1" ht="96" customHeight="1" thickBot="1" x14ac:dyDescent="0.3">
      <c r="A74" s="38" t="s">
        <v>72</v>
      </c>
      <c r="B74" s="30">
        <v>0</v>
      </c>
      <c r="C74" s="30">
        <v>0</v>
      </c>
      <c r="D74" s="30">
        <v>0</v>
      </c>
      <c r="E74" s="30">
        <v>0</v>
      </c>
      <c r="F74" s="32">
        <v>0</v>
      </c>
      <c r="G74" s="32">
        <v>0</v>
      </c>
      <c r="H74" s="32">
        <v>0</v>
      </c>
      <c r="I74" s="65">
        <f t="shared" si="9"/>
        <v>0</v>
      </c>
    </row>
    <row r="75" spans="1:9" s="36" customFormat="1" ht="58.5" customHeight="1" thickBot="1" x14ac:dyDescent="0.3">
      <c r="A75" s="7" t="s">
        <v>85</v>
      </c>
      <c r="B75" s="41">
        <v>0</v>
      </c>
      <c r="C75" s="41">
        <f t="shared" ref="C75:H75" si="13">SUM(C76:C77)</f>
        <v>0</v>
      </c>
      <c r="D75" s="41">
        <f t="shared" si="13"/>
        <v>0</v>
      </c>
      <c r="E75" s="41">
        <f t="shared" si="13"/>
        <v>0</v>
      </c>
      <c r="F75" s="41">
        <f t="shared" si="13"/>
        <v>0</v>
      </c>
      <c r="G75" s="41">
        <f t="shared" si="13"/>
        <v>0</v>
      </c>
      <c r="H75" s="41">
        <f t="shared" si="13"/>
        <v>0</v>
      </c>
      <c r="I75" s="42">
        <f t="shared" si="9"/>
        <v>0</v>
      </c>
    </row>
    <row r="76" spans="1:9" s="36" customFormat="1" ht="53.25" customHeight="1" x14ac:dyDescent="0.25">
      <c r="A76" s="35" t="s">
        <v>75</v>
      </c>
      <c r="B76" s="31">
        <v>0</v>
      </c>
      <c r="C76" s="32">
        <v>0</v>
      </c>
      <c r="D76" s="32">
        <v>0</v>
      </c>
      <c r="E76" s="32">
        <v>0</v>
      </c>
      <c r="F76" s="70">
        <v>0</v>
      </c>
      <c r="G76" s="70">
        <v>0</v>
      </c>
      <c r="H76" s="70">
        <v>0</v>
      </c>
      <c r="I76" s="65">
        <f t="shared" si="9"/>
        <v>0</v>
      </c>
    </row>
    <row r="77" spans="1:9" s="36" customFormat="1" ht="80.25" customHeight="1" thickBot="1" x14ac:dyDescent="0.3">
      <c r="A77" s="38" t="s">
        <v>56</v>
      </c>
      <c r="B77" s="30">
        <v>0</v>
      </c>
      <c r="C77" s="30">
        <v>0</v>
      </c>
      <c r="D77" s="30">
        <v>0</v>
      </c>
      <c r="E77" s="30">
        <v>0</v>
      </c>
      <c r="F77" s="32">
        <v>0</v>
      </c>
      <c r="G77" s="32">
        <v>0</v>
      </c>
      <c r="H77" s="32">
        <v>0</v>
      </c>
      <c r="I77" s="67">
        <f t="shared" si="9"/>
        <v>0</v>
      </c>
    </row>
    <row r="78" spans="1:9" s="36" customFormat="1" ht="42" customHeight="1" thickBot="1" x14ac:dyDescent="0.3">
      <c r="A78" s="7" t="s">
        <v>57</v>
      </c>
      <c r="B78" s="41">
        <v>0</v>
      </c>
      <c r="C78" s="41">
        <f t="shared" ref="C78:H78" si="14">SUM(C79:C81)</f>
        <v>0</v>
      </c>
      <c r="D78" s="41">
        <f t="shared" si="14"/>
        <v>0</v>
      </c>
      <c r="E78" s="41">
        <f t="shared" si="14"/>
        <v>0</v>
      </c>
      <c r="F78" s="41">
        <f t="shared" si="14"/>
        <v>0</v>
      </c>
      <c r="G78" s="41">
        <f t="shared" si="14"/>
        <v>0</v>
      </c>
      <c r="H78" s="41">
        <f t="shared" si="14"/>
        <v>0</v>
      </c>
      <c r="I78" s="42">
        <f t="shared" si="9"/>
        <v>0</v>
      </c>
    </row>
    <row r="79" spans="1:9" s="36" customFormat="1" ht="55.5" customHeight="1" x14ac:dyDescent="0.25">
      <c r="A79" s="35" t="s">
        <v>58</v>
      </c>
      <c r="B79" s="31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67">
        <f t="shared" si="9"/>
        <v>0</v>
      </c>
    </row>
    <row r="80" spans="1:9" s="36" customFormat="1" ht="63.75" customHeight="1" x14ac:dyDescent="0.25">
      <c r="A80" s="37" t="s">
        <v>73</v>
      </c>
      <c r="B80" s="22">
        <v>0</v>
      </c>
      <c r="C80" s="30">
        <v>0</v>
      </c>
      <c r="D80" s="30">
        <v>0</v>
      </c>
      <c r="E80" s="30">
        <v>0</v>
      </c>
      <c r="F80" s="22">
        <v>0</v>
      </c>
      <c r="G80" s="22">
        <v>0</v>
      </c>
      <c r="H80" s="22">
        <v>0</v>
      </c>
      <c r="I80" s="62">
        <f t="shared" si="9"/>
        <v>0</v>
      </c>
    </row>
    <row r="81" spans="1:9" s="36" customFormat="1" ht="78.75" customHeight="1" thickBot="1" x14ac:dyDescent="0.3">
      <c r="A81" s="38" t="s">
        <v>59</v>
      </c>
      <c r="B81" s="32">
        <v>0</v>
      </c>
      <c r="C81" s="30">
        <v>0</v>
      </c>
      <c r="D81" s="30">
        <v>0</v>
      </c>
      <c r="E81" s="30">
        <v>0</v>
      </c>
      <c r="F81" s="32">
        <v>0</v>
      </c>
      <c r="G81" s="32">
        <v>0</v>
      </c>
      <c r="H81" s="32">
        <v>0</v>
      </c>
      <c r="I81" s="67">
        <f t="shared" ref="I81:I93" si="15">SUM(C81:H81)</f>
        <v>0</v>
      </c>
    </row>
    <row r="82" spans="1:9" s="36" customFormat="1" ht="41.25" customHeight="1" thickBot="1" x14ac:dyDescent="0.3">
      <c r="A82" s="43" t="s">
        <v>74</v>
      </c>
      <c r="B82" s="44">
        <f t="shared" ref="B82" si="16">+B18+B24+B34+B44+B60+B70</f>
        <v>2184597781</v>
      </c>
      <c r="C82" s="44">
        <f>+C18+C24+C34+C44+C52+C60+C70+C75+C78</f>
        <v>99547891.770000011</v>
      </c>
      <c r="D82" s="44">
        <f>+D18+D24+D34+D44+C52+D60+D70+D75+D78</f>
        <v>121853633</v>
      </c>
      <c r="E82" s="44">
        <f>+E18+E24+E34+E44+D52+E60+E70+E75+E78</f>
        <v>109761321.71000001</v>
      </c>
      <c r="F82" s="44">
        <f>+F18+F24+F34+F44+D52+F60+F70+F75+F78</f>
        <v>123844132.61999997</v>
      </c>
      <c r="G82" s="44">
        <f>+G18+G24+G34+G44+D52+G60+G70+G75+G78</f>
        <v>176179205.51999995</v>
      </c>
      <c r="H82" s="44">
        <f>+H18+H24+H34+H44+E52+H60+H70+H75+H78</f>
        <v>124049744.63000001</v>
      </c>
      <c r="I82" s="45">
        <f t="shared" si="15"/>
        <v>755235929.25</v>
      </c>
    </row>
    <row r="83" spans="1:9" s="36" customFormat="1" ht="47.25" customHeight="1" thickBot="1" x14ac:dyDescent="0.3">
      <c r="A83" s="7" t="s">
        <v>60</v>
      </c>
      <c r="B83" s="47">
        <v>0</v>
      </c>
      <c r="C83" s="47">
        <f t="shared" ref="C83:H83" si="17">+C84+C87+C90</f>
        <v>0</v>
      </c>
      <c r="D83" s="47">
        <f t="shared" si="17"/>
        <v>0</v>
      </c>
      <c r="E83" s="47">
        <f t="shared" si="17"/>
        <v>0</v>
      </c>
      <c r="F83" s="69">
        <f t="shared" si="17"/>
        <v>0</v>
      </c>
      <c r="G83" s="69">
        <f t="shared" si="17"/>
        <v>0</v>
      </c>
      <c r="H83" s="69">
        <f t="shared" si="17"/>
        <v>0</v>
      </c>
      <c r="I83" s="48">
        <f t="shared" si="15"/>
        <v>0</v>
      </c>
    </row>
    <row r="84" spans="1:9" s="36" customFormat="1" ht="48.75" customHeight="1" thickBot="1" x14ac:dyDescent="0.3">
      <c r="A84" s="7" t="s">
        <v>61</v>
      </c>
      <c r="B84" s="47">
        <v>0</v>
      </c>
      <c r="C84" s="47">
        <f t="shared" ref="C84:H84" si="18">SUM(C85:C86)</f>
        <v>0</v>
      </c>
      <c r="D84" s="47">
        <f t="shared" si="18"/>
        <v>0</v>
      </c>
      <c r="E84" s="47">
        <f t="shared" si="18"/>
        <v>0</v>
      </c>
      <c r="F84" s="47">
        <f t="shared" si="18"/>
        <v>0</v>
      </c>
      <c r="G84" s="47">
        <f t="shared" si="18"/>
        <v>0</v>
      </c>
      <c r="H84" s="47">
        <f t="shared" si="18"/>
        <v>0</v>
      </c>
      <c r="I84" s="46">
        <f t="shared" si="15"/>
        <v>0</v>
      </c>
    </row>
    <row r="85" spans="1:9" s="36" customFormat="1" ht="65.25" customHeight="1" x14ac:dyDescent="0.25">
      <c r="A85" s="35" t="s">
        <v>62</v>
      </c>
      <c r="B85" s="31">
        <v>0</v>
      </c>
      <c r="C85" s="31">
        <v>0</v>
      </c>
      <c r="D85" s="31">
        <v>0</v>
      </c>
      <c r="E85" s="31">
        <v>0</v>
      </c>
      <c r="F85" s="70">
        <v>0</v>
      </c>
      <c r="G85" s="70">
        <v>0</v>
      </c>
      <c r="H85" s="70">
        <v>0</v>
      </c>
      <c r="I85" s="55">
        <f t="shared" si="15"/>
        <v>0</v>
      </c>
    </row>
    <row r="86" spans="1:9" s="36" customFormat="1" ht="62.25" customHeight="1" thickBot="1" x14ac:dyDescent="0.3">
      <c r="A86" s="38" t="s">
        <v>63</v>
      </c>
      <c r="B86" s="32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56">
        <f t="shared" si="15"/>
        <v>0</v>
      </c>
    </row>
    <row r="87" spans="1:9" s="36" customFormat="1" ht="50.25" customHeight="1" thickBot="1" x14ac:dyDescent="0.3">
      <c r="A87" s="7" t="s">
        <v>64</v>
      </c>
      <c r="B87" s="47">
        <v>0</v>
      </c>
      <c r="C87" s="47">
        <f t="shared" ref="C87:H87" si="19">SUM(C88:C89)</f>
        <v>0</v>
      </c>
      <c r="D87" s="47">
        <f t="shared" si="19"/>
        <v>0</v>
      </c>
      <c r="E87" s="47">
        <f t="shared" si="19"/>
        <v>0</v>
      </c>
      <c r="F87" s="47">
        <f t="shared" si="19"/>
        <v>0</v>
      </c>
      <c r="G87" s="47">
        <f t="shared" si="19"/>
        <v>0</v>
      </c>
      <c r="H87" s="47">
        <f t="shared" si="19"/>
        <v>0</v>
      </c>
      <c r="I87" s="46">
        <f t="shared" si="15"/>
        <v>0</v>
      </c>
    </row>
    <row r="88" spans="1:9" s="36" customFormat="1" ht="45.75" customHeight="1" x14ac:dyDescent="0.25">
      <c r="A88" s="35" t="s">
        <v>65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55">
        <f t="shared" si="15"/>
        <v>0</v>
      </c>
    </row>
    <row r="89" spans="1:9" s="36" customFormat="1" ht="53.25" customHeight="1" thickBot="1" x14ac:dyDescent="0.3">
      <c r="A89" s="38" t="s">
        <v>66</v>
      </c>
      <c r="B89" s="30">
        <v>0</v>
      </c>
      <c r="C89" s="30">
        <v>0</v>
      </c>
      <c r="D89" s="30">
        <v>0</v>
      </c>
      <c r="E89" s="30">
        <v>0</v>
      </c>
      <c r="F89" s="32">
        <v>0</v>
      </c>
      <c r="G89" s="32">
        <v>0</v>
      </c>
      <c r="H89" s="32">
        <v>0</v>
      </c>
      <c r="I89" s="57">
        <f t="shared" si="15"/>
        <v>0</v>
      </c>
    </row>
    <row r="90" spans="1:9" s="36" customFormat="1" ht="53.25" customHeight="1" thickBot="1" x14ac:dyDescent="0.3">
      <c r="A90" s="7" t="s">
        <v>67</v>
      </c>
      <c r="B90" s="47">
        <v>0</v>
      </c>
      <c r="C90" s="47">
        <f t="shared" ref="C90:H90" si="20">SUM(C91)</f>
        <v>0</v>
      </c>
      <c r="D90" s="47">
        <f t="shared" si="20"/>
        <v>0</v>
      </c>
      <c r="E90" s="47">
        <f t="shared" si="20"/>
        <v>0</v>
      </c>
      <c r="F90" s="47">
        <f t="shared" si="20"/>
        <v>0</v>
      </c>
      <c r="G90" s="47">
        <f t="shared" si="20"/>
        <v>0</v>
      </c>
      <c r="H90" s="47">
        <f t="shared" si="20"/>
        <v>0</v>
      </c>
      <c r="I90" s="46">
        <f t="shared" si="15"/>
        <v>0</v>
      </c>
    </row>
    <row r="91" spans="1:9" s="36" customFormat="1" ht="71.25" customHeight="1" thickBot="1" x14ac:dyDescent="0.3">
      <c r="A91" s="40" t="s">
        <v>68</v>
      </c>
      <c r="B91" s="32">
        <v>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57">
        <f t="shared" si="15"/>
        <v>0</v>
      </c>
    </row>
    <row r="92" spans="1:9" s="36" customFormat="1" ht="48.75" customHeight="1" thickBot="1" x14ac:dyDescent="0.3">
      <c r="A92" s="7" t="s">
        <v>69</v>
      </c>
      <c r="B92" s="41">
        <v>0</v>
      </c>
      <c r="C92" s="41">
        <f t="shared" ref="C92:H92" si="21">+C83</f>
        <v>0</v>
      </c>
      <c r="D92" s="41">
        <f t="shared" si="21"/>
        <v>0</v>
      </c>
      <c r="E92" s="41">
        <f t="shared" si="21"/>
        <v>0</v>
      </c>
      <c r="F92" s="41">
        <f t="shared" si="21"/>
        <v>0</v>
      </c>
      <c r="G92" s="41">
        <f t="shared" si="21"/>
        <v>0</v>
      </c>
      <c r="H92" s="41">
        <f t="shared" si="21"/>
        <v>0</v>
      </c>
      <c r="I92" s="46">
        <f t="shared" si="15"/>
        <v>0</v>
      </c>
    </row>
    <row r="93" spans="1:9" s="36" customFormat="1" ht="49.5" customHeight="1" thickBot="1" x14ac:dyDescent="0.3">
      <c r="A93" s="87" t="s">
        <v>70</v>
      </c>
      <c r="B93" s="88">
        <f t="shared" ref="B93:C93" si="22">+B82+B92</f>
        <v>2184597781</v>
      </c>
      <c r="C93" s="88">
        <f t="shared" si="22"/>
        <v>99547891.770000011</v>
      </c>
      <c r="D93" s="88">
        <f t="shared" ref="D93:E93" si="23">+D82+D92</f>
        <v>121853633</v>
      </c>
      <c r="E93" s="88">
        <f t="shared" si="23"/>
        <v>109761321.71000001</v>
      </c>
      <c r="F93" s="88">
        <f t="shared" ref="F93:H93" si="24">+F82+F92</f>
        <v>123844132.61999997</v>
      </c>
      <c r="G93" s="88">
        <f t="shared" ref="G93" si="25">+G82+G92</f>
        <v>176179205.51999995</v>
      </c>
      <c r="H93" s="86">
        <f t="shared" si="24"/>
        <v>124049744.63000001</v>
      </c>
      <c r="I93" s="28">
        <f t="shared" si="15"/>
        <v>755235929.25</v>
      </c>
    </row>
    <row r="94" spans="1:9" ht="15.75" customHeight="1" x14ac:dyDescent="0.25">
      <c r="A94" s="6"/>
      <c r="B94" s="18"/>
      <c r="C94" s="23"/>
      <c r="D94" s="23"/>
      <c r="E94" s="23"/>
      <c r="F94" s="23"/>
      <c r="G94" s="23"/>
      <c r="H94" s="23"/>
      <c r="I94" s="25"/>
    </row>
    <row r="95" spans="1:9" ht="15.75" customHeight="1" x14ac:dyDescent="0.3">
      <c r="A95" s="82" t="s">
        <v>81</v>
      </c>
      <c r="B95" s="82"/>
      <c r="C95" s="83"/>
      <c r="D95" s="83"/>
      <c r="E95" s="83"/>
      <c r="F95" s="83"/>
      <c r="G95" s="83"/>
      <c r="H95" s="83"/>
      <c r="I95" s="83"/>
    </row>
    <row r="96" spans="1:9" s="36" customFormat="1" ht="23.25" customHeight="1" x14ac:dyDescent="0.25">
      <c r="A96" s="76" t="s">
        <v>82</v>
      </c>
      <c r="B96" s="76"/>
      <c r="C96" s="77"/>
      <c r="D96" s="77"/>
      <c r="E96" s="77"/>
      <c r="F96" s="77"/>
      <c r="G96" s="77"/>
      <c r="H96" s="77"/>
      <c r="I96" s="77"/>
    </row>
    <row r="97" spans="1:9" s="36" customFormat="1" ht="18.75" customHeight="1" x14ac:dyDescent="0.25">
      <c r="A97" s="76" t="s">
        <v>83</v>
      </c>
      <c r="B97" s="76"/>
      <c r="C97" s="77"/>
      <c r="D97" s="77"/>
      <c r="E97" s="77"/>
      <c r="F97" s="77"/>
      <c r="G97" s="77"/>
      <c r="H97" s="77"/>
      <c r="I97" s="77"/>
    </row>
    <row r="98" spans="1:9" ht="34.5" customHeight="1" x14ac:dyDescent="0.25">
      <c r="A98" s="76" t="s">
        <v>84</v>
      </c>
      <c r="B98" s="76"/>
      <c r="C98" s="77"/>
      <c r="D98" s="77"/>
      <c r="E98" s="77"/>
      <c r="F98" s="77"/>
      <c r="G98" s="77"/>
      <c r="H98" s="77"/>
      <c r="I98" s="77"/>
    </row>
    <row r="99" spans="1:9" ht="48.6" customHeight="1" x14ac:dyDescent="0.3">
      <c r="A99" s="3"/>
      <c r="B99" s="19"/>
      <c r="C99" s="24"/>
      <c r="D99" s="24"/>
      <c r="E99" s="24"/>
      <c r="F99" s="24"/>
      <c r="G99" s="24"/>
      <c r="H99" s="24"/>
    </row>
    <row r="100" spans="1:9" ht="15.75" customHeight="1" x14ac:dyDescent="0.3">
      <c r="A100" s="3"/>
      <c r="B100" s="19"/>
      <c r="C100" s="24"/>
      <c r="D100" s="24"/>
      <c r="E100" s="24"/>
      <c r="F100" s="24"/>
      <c r="G100" s="24"/>
      <c r="H100" s="24"/>
    </row>
    <row r="101" spans="1:9" ht="15.75" customHeight="1" x14ac:dyDescent="0.3">
      <c r="A101" s="3"/>
      <c r="B101" s="19"/>
      <c r="C101" s="24"/>
      <c r="D101" s="24"/>
      <c r="E101" s="24"/>
      <c r="F101" s="24"/>
      <c r="G101" s="24"/>
      <c r="H101" s="24"/>
    </row>
    <row r="102" spans="1:9" ht="15.75" customHeight="1" x14ac:dyDescent="0.25">
      <c r="A102" s="4"/>
      <c r="B102" s="20"/>
      <c r="C102" s="13"/>
      <c r="D102" s="13"/>
      <c r="E102" s="13"/>
      <c r="F102" s="13"/>
      <c r="G102" s="13"/>
      <c r="H102" s="13"/>
    </row>
    <row r="103" spans="1:9" ht="15.75" customHeight="1" x14ac:dyDescent="0.25"/>
    <row r="104" spans="1:9" ht="15.75" customHeight="1" x14ac:dyDescent="0.25"/>
    <row r="105" spans="1:9" ht="15.75" customHeight="1" x14ac:dyDescent="0.25"/>
    <row r="106" spans="1:9" ht="15.75" customHeight="1" x14ac:dyDescent="0.25"/>
    <row r="107" spans="1:9" ht="15.75" customHeight="1" x14ac:dyDescent="0.25"/>
    <row r="108" spans="1:9" ht="15.75" customHeight="1" x14ac:dyDescent="0.25"/>
    <row r="109" spans="1:9" ht="15.75" customHeight="1" x14ac:dyDescent="0.25"/>
    <row r="110" spans="1:9" ht="15.75" customHeight="1" x14ac:dyDescent="0.25"/>
    <row r="111" spans="1:9" ht="15.75" customHeight="1" x14ac:dyDescent="0.25"/>
    <row r="112" spans="1: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9">
    <mergeCell ref="A96:I96"/>
    <mergeCell ref="A97:I97"/>
    <mergeCell ref="A98:I98"/>
    <mergeCell ref="A14:I14"/>
    <mergeCell ref="A10:B10"/>
    <mergeCell ref="A11:C11"/>
    <mergeCell ref="A13:I13"/>
    <mergeCell ref="A12:I12"/>
    <mergeCell ref="A95:I95"/>
  </mergeCells>
  <phoneticPr fontId="9" type="noConversion"/>
  <printOptions horizontalCentered="1"/>
  <pageMargins left="0.23622047244094491" right="0.23622047244094491" top="0.35433070866141736" bottom="0.74803149606299213" header="0.31496062992125984" footer="0.31496062992125984"/>
  <pageSetup scale="55" orientation="landscape" r:id="rId1"/>
  <ignoredErrors>
    <ignoredError sqref="C52 C60 C70 C75 C87 I19:I9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JUNIO 2026</vt:lpstr>
      <vt:lpstr>'EJECUCIÓN GASTOS JUNIO 2026'!Área_de_impresión</vt:lpstr>
      <vt:lpstr>'EJECUCIÓN GASTOS JUNIO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2026-07-13T18:08:08Z</cp:lastPrinted>
  <dcterms:created xsi:type="dcterms:W3CDTF">2018-04-17T18:57:16Z</dcterms:created>
  <dcterms:modified xsi:type="dcterms:W3CDTF">2026-07-13T18:09:37Z</dcterms:modified>
</cp:coreProperties>
</file>